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public\企画課\(9)自治体産業医事業\R8年度\研究会\HP\"/>
    </mc:Choice>
  </mc:AlternateContent>
  <xr:revisionPtr revIDLastSave="0" documentId="8_{6B374565-1568-4FE0-8AB2-47E21100A5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3" r:id="rId1"/>
    <sheet name="吸い出し" sheetId="4" state="hidden" r:id="rId2"/>
  </sheets>
  <definedNames>
    <definedName name="_xlnm._FilterDatabase" localSheetId="0" hidden="1">申込書!$B$14:$G$30</definedName>
    <definedName name="_xlnm.Print_Area" localSheetId="0">申込書!$A$1:$G$110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2" i="4" l="1"/>
  <c r="AU2" i="4"/>
  <c r="BI2" i="4"/>
  <c r="BH2" i="4"/>
  <c r="BV2" i="4"/>
  <c r="BU2" i="4"/>
  <c r="CH2" i="4"/>
  <c r="AI2" i="4"/>
  <c r="Y2" i="4"/>
  <c r="U2" i="4"/>
  <c r="CE2" i="4"/>
  <c r="CF2" i="4"/>
  <c r="CG2" i="4"/>
  <c r="CD2" i="4"/>
  <c r="BZ2" i="4"/>
  <c r="CC2" i="4"/>
  <c r="CB2" i="4"/>
  <c r="CA2" i="4"/>
  <c r="BY2" i="4"/>
  <c r="BW2" i="4"/>
  <c r="BX2" i="4"/>
  <c r="AA2" i="4"/>
  <c r="V2" i="4"/>
  <c r="AC2" i="4"/>
  <c r="AB2" i="4"/>
  <c r="T2" i="4"/>
  <c r="AF2" i="4"/>
  <c r="AO2" i="4"/>
  <c r="BT2" i="4"/>
  <c r="BS2" i="4"/>
  <c r="BR2" i="4"/>
  <c r="BQ2" i="4"/>
  <c r="BP2" i="4"/>
  <c r="BB2" i="4"/>
  <c r="BO2" i="4"/>
  <c r="AY2" i="4"/>
  <c r="BN2" i="4"/>
  <c r="BM2" i="4"/>
  <c r="BL2" i="4"/>
  <c r="BK2" i="4"/>
  <c r="BJ2" i="4"/>
  <c r="BA2" i="4"/>
  <c r="AZ2" i="4"/>
  <c r="AX2" i="4"/>
  <c r="AW2" i="4"/>
  <c r="AD2" i="4"/>
  <c r="Z2" i="4"/>
  <c r="BG2" i="4"/>
  <c r="BF2" i="4"/>
  <c r="BE2" i="4"/>
  <c r="BD2" i="4"/>
  <c r="BC2" i="4"/>
  <c r="AT2" i="4"/>
  <c r="AS2" i="4"/>
  <c r="AR2" i="4"/>
  <c r="AQ2" i="4"/>
  <c r="AP2" i="4"/>
  <c r="AM2" i="4"/>
  <c r="AE2" i="4"/>
  <c r="AJ2" i="4"/>
  <c r="AN2" i="4"/>
  <c r="AH2" i="4"/>
  <c r="AG2" i="4"/>
  <c r="AL2" i="4"/>
  <c r="AK2" i="4"/>
  <c r="X2" i="4"/>
  <c r="W2" i="4"/>
  <c r="R2" i="4"/>
  <c r="A2" i="4"/>
  <c r="S2" i="4"/>
  <c r="Q2" i="4"/>
  <c r="P2" i="4"/>
  <c r="O2" i="4"/>
  <c r="N2" i="4"/>
  <c r="M2" i="4"/>
  <c r="L2" i="4"/>
  <c r="K2" i="4"/>
  <c r="J2" i="4"/>
  <c r="I2" i="4"/>
  <c r="H2" i="4"/>
  <c r="G2" i="4"/>
  <c r="F2" i="4"/>
  <c r="G63" i="3"/>
  <c r="B106" i="3" l="1"/>
  <c r="B105" i="3"/>
  <c r="B104" i="3"/>
</calcChain>
</file>

<file path=xl/sharedStrings.xml><?xml version="1.0" encoding="utf-8"?>
<sst xmlns="http://schemas.openxmlformats.org/spreadsheetml/2006/main" count="262" uniqueCount="216">
  <si>
    <t>氏名</t>
    <rPh sb="0" eb="2">
      <t>シメイ</t>
    </rPh>
    <phoneticPr fontId="1"/>
  </si>
  <si>
    <t>ふりがな</t>
    <phoneticPr fontId="1"/>
  </si>
  <si>
    <t>e-mail</t>
    <phoneticPr fontId="1"/>
  </si>
  <si>
    <t>開催日時</t>
    <rPh sb="0" eb="2">
      <t>カイサイ</t>
    </rPh>
    <rPh sb="2" eb="4">
      <t>ニチジ</t>
    </rPh>
    <phoneticPr fontId="1"/>
  </si>
  <si>
    <t>受付番号</t>
    <rPh sb="0" eb="2">
      <t>ウケツケ</t>
    </rPh>
    <rPh sb="2" eb="4">
      <t>バンゴウ</t>
    </rPh>
    <phoneticPr fontId="1"/>
  </si>
  <si>
    <t>※これより下は何も記入しないでください。</t>
    <rPh sb="5" eb="6">
      <t>シタ</t>
    </rPh>
    <rPh sb="7" eb="8">
      <t>ナニ</t>
    </rPh>
    <rPh sb="9" eb="11">
      <t>キニュウ</t>
    </rPh>
    <phoneticPr fontId="1"/>
  </si>
  <si>
    <t>申込みのありました標記研究会について、右上の受付番号にて事務手続きが完了いたしました。</t>
    <rPh sb="19" eb="21">
      <t>ミギウエ</t>
    </rPh>
    <rPh sb="22" eb="24">
      <t>ウケツケ</t>
    </rPh>
    <rPh sb="24" eb="26">
      <t>バンゴウ</t>
    </rPh>
    <rPh sb="28" eb="30">
      <t>ジム</t>
    </rPh>
    <rPh sb="30" eb="32">
      <t>テツヅ</t>
    </rPh>
    <rPh sb="34" eb="36">
      <t>カンリョウ</t>
    </rPh>
    <phoneticPr fontId="1"/>
  </si>
  <si>
    <t>ご回答ありがとうございました。</t>
    <rPh sb="1" eb="3">
      <t>カイトウ</t>
    </rPh>
    <phoneticPr fontId="1"/>
  </si>
  <si>
    <t>テーマ</t>
    <phoneticPr fontId="1"/>
  </si>
  <si>
    <t>氏名（漢字）</t>
  </si>
  <si>
    <t>項目</t>
    <rPh sb="0" eb="2">
      <t>コウモク</t>
    </rPh>
    <phoneticPr fontId="1"/>
  </si>
  <si>
    <t>記入欄</t>
    <rPh sb="0" eb="3">
      <t>キニュウラン</t>
    </rPh>
    <phoneticPr fontId="1"/>
  </si>
  <si>
    <t>備考</t>
    <rPh sb="0" eb="2">
      <t>ビコウ</t>
    </rPh>
    <phoneticPr fontId="1"/>
  </si>
  <si>
    <t>研究会への参加形態</t>
    <rPh sb="0" eb="3">
      <t>ケンキュウカイ</t>
    </rPh>
    <rPh sb="5" eb="7">
      <t>サンカ</t>
    </rPh>
    <rPh sb="7" eb="9">
      <t>ケイタイ</t>
    </rPh>
    <phoneticPr fontId="1"/>
  </si>
  <si>
    <t>　▼対面で参加される方へ　</t>
    <rPh sb="2" eb="4">
      <t>タイメン</t>
    </rPh>
    <rPh sb="5" eb="7">
      <t>サンカ</t>
    </rPh>
    <rPh sb="10" eb="11">
      <t>カタ</t>
    </rPh>
    <phoneticPr fontId="1"/>
  </si>
  <si>
    <t>【事前アンケート】</t>
    <rPh sb="1" eb="3">
      <t>ジゼン</t>
    </rPh>
    <phoneticPr fontId="1"/>
  </si>
  <si>
    <t>　  ※障害により参加にあたり配慮が必要な方は、配慮の内容についてご記載ください。</t>
    <rPh sb="4" eb="6">
      <t>ショウガイ</t>
    </rPh>
    <rPh sb="9" eb="11">
      <t>サンカ</t>
    </rPh>
    <rPh sb="15" eb="17">
      <t>ハイリョ</t>
    </rPh>
    <rPh sb="18" eb="20">
      <t>ヒツヨウ</t>
    </rPh>
    <rPh sb="21" eb="22">
      <t>カタ</t>
    </rPh>
    <rPh sb="24" eb="26">
      <t>ハイリョ</t>
    </rPh>
    <rPh sb="27" eb="29">
      <t>ナイヨウ</t>
    </rPh>
    <rPh sb="34" eb="36">
      <t>キサイ</t>
    </rPh>
    <phoneticPr fontId="1"/>
  </si>
  <si>
    <t>✓　申込受付の連絡が１週間経ってもない場合は、お手数ですがご連絡ください。</t>
    <phoneticPr fontId="1"/>
  </si>
  <si>
    <t>✓　ご記入いただいた個人情報は、当協会が責任をもって適切に管理し、本研究会の円滑かつ的確な運営のためにのみ使用いたします。</t>
    <phoneticPr fontId="1"/>
  </si>
  <si>
    <t>✓　なお、アンケート結果は集計・分析のうえ、個人・所属団体が特定されない形で、研究会当日のグループ討議で用いるほか、
　　 集計結果は後日、弊協会サイトまたは学会等での発表資料として報告・社会還元をいたします。</t>
    <rPh sb="39" eb="41">
      <t>ケンキュウ</t>
    </rPh>
    <rPh sb="49" eb="51">
      <t>トウギ</t>
    </rPh>
    <phoneticPr fontId="1"/>
  </si>
  <si>
    <t>※対面かオンライン配信かをお選びください。</t>
    <rPh sb="1" eb="3">
      <t>タイメン</t>
    </rPh>
    <rPh sb="9" eb="11">
      <t>ハイシン</t>
    </rPh>
    <rPh sb="14" eb="15">
      <t>エラ</t>
    </rPh>
    <phoneticPr fontId="1"/>
  </si>
  <si>
    <t>※産業医以外の方は回答不要です。</t>
    <rPh sb="1" eb="3">
      <t>サンギョウ</t>
    </rPh>
    <rPh sb="3" eb="4">
      <t>イ</t>
    </rPh>
    <rPh sb="4" eb="6">
      <t>イガイ</t>
    </rPh>
    <rPh sb="7" eb="8">
      <t>カタ</t>
    </rPh>
    <rPh sb="9" eb="11">
      <t>カイトウ</t>
    </rPh>
    <rPh sb="11" eb="13">
      <t>フヨウ</t>
    </rPh>
    <phoneticPr fontId="1"/>
  </si>
  <si>
    <t>Id</t>
  </si>
  <si>
    <t>完了時刻</t>
  </si>
  <si>
    <t>メール</t>
  </si>
  <si>
    <t>名前</t>
  </si>
  <si>
    <t>氏名（ふりがな）</t>
  </si>
  <si>
    <t>※受講案内は「sangyoi-n@jalsha.or.jp」から送信します。受信できるよう設定をご確認ください。</t>
    <phoneticPr fontId="1"/>
  </si>
  <si>
    <t>令和８年度　自治体産業医研究会　参加申込書</t>
    <rPh sb="0" eb="2">
      <t>レイワ</t>
    </rPh>
    <rPh sb="3" eb="4">
      <t>ネン</t>
    </rPh>
    <rPh sb="4" eb="5">
      <t>ド</t>
    </rPh>
    <rPh sb="6" eb="9">
      <t>ジチタイ</t>
    </rPh>
    <rPh sb="9" eb="12">
      <t>サンギョウイ</t>
    </rPh>
    <rPh sb="12" eb="15">
      <t>ケンキュウカイ</t>
    </rPh>
    <rPh sb="16" eb="18">
      <t>サンカ</t>
    </rPh>
    <rPh sb="18" eb="21">
      <t>モウシコミショ</t>
    </rPh>
    <phoneticPr fontId="1"/>
  </si>
  <si>
    <t>令和８年１０月２２日（木）　午後１時００分から午後４時３０分まで</t>
    <rPh sb="0" eb="2">
      <t>レイワ</t>
    </rPh>
    <rPh sb="3" eb="4">
      <t>ネン</t>
    </rPh>
    <rPh sb="6" eb="7">
      <t>ガツ</t>
    </rPh>
    <rPh sb="9" eb="10">
      <t>ニチ</t>
    </rPh>
    <rPh sb="11" eb="12">
      <t>モク</t>
    </rPh>
    <rPh sb="14" eb="16">
      <t>ゴゴ</t>
    </rPh>
    <rPh sb="17" eb="18">
      <t>ジ</t>
    </rPh>
    <rPh sb="20" eb="21">
      <t>プン</t>
    </rPh>
    <rPh sb="23" eb="25">
      <t>ゴゴ</t>
    </rPh>
    <rPh sb="26" eb="27">
      <t>ジ</t>
    </rPh>
    <rPh sb="29" eb="30">
      <t>フン</t>
    </rPh>
    <phoneticPr fontId="1"/>
  </si>
  <si>
    <t>これならできる！災害時における職員の健康管理　～自治体の実情に合った備えについて考える～</t>
    <rPh sb="8" eb="10">
      <t>サイガイ</t>
    </rPh>
    <rPh sb="10" eb="11">
      <t>ジ</t>
    </rPh>
    <rPh sb="15" eb="17">
      <t>ショクイン</t>
    </rPh>
    <rPh sb="18" eb="20">
      <t>ケンコウ</t>
    </rPh>
    <rPh sb="20" eb="22">
      <t>カンリ</t>
    </rPh>
    <rPh sb="24" eb="27">
      <t>ジチタイ</t>
    </rPh>
    <rPh sb="28" eb="30">
      <t>ジツジョウ</t>
    </rPh>
    <rPh sb="31" eb="32">
      <t>ア</t>
    </rPh>
    <rPh sb="34" eb="35">
      <t>ソナ</t>
    </rPh>
    <rPh sb="40" eb="41">
      <t>カンガ</t>
    </rPh>
    <phoneticPr fontId="1"/>
  </si>
  <si>
    <t>勤務先自治体名</t>
    <rPh sb="0" eb="3">
      <t>キンムサキ</t>
    </rPh>
    <rPh sb="3" eb="6">
      <t>ジチタイ</t>
    </rPh>
    <rPh sb="6" eb="7">
      <t>メイ</t>
    </rPh>
    <phoneticPr fontId="1"/>
  </si>
  <si>
    <t>雇用形態（産業医の方のみ）</t>
    <rPh sb="0" eb="2">
      <t>コヨウ</t>
    </rPh>
    <rPh sb="2" eb="4">
      <t>ケイタイ</t>
    </rPh>
    <rPh sb="5" eb="8">
      <t>サンギョウイ</t>
    </rPh>
    <rPh sb="9" eb="10">
      <t>カタ</t>
    </rPh>
    <phoneticPr fontId="1"/>
  </si>
  <si>
    <t>お立場</t>
    <phoneticPr fontId="1"/>
  </si>
  <si>
    <t>Q1-1</t>
    <phoneticPr fontId="1"/>
  </si>
  <si>
    <t>Q1-2</t>
    <phoneticPr fontId="1"/>
  </si>
  <si>
    <r>
      <t>　  ※当日、連絡先（メール）を記載した参加者名簿を配付します。名簿への記載を</t>
    </r>
    <r>
      <rPr>
        <u/>
        <sz val="9"/>
        <color theme="1"/>
        <rFont val="メイリオ"/>
        <family val="3"/>
        <charset val="128"/>
      </rPr>
      <t>希望されない方</t>
    </r>
    <r>
      <rPr>
        <sz val="9"/>
        <color theme="1"/>
        <rFont val="メイリオ"/>
        <family val="3"/>
        <charset val="128"/>
      </rPr>
      <t>はチェックしてください。</t>
    </r>
    <rPh sb="4" eb="6">
      <t>トウジツ</t>
    </rPh>
    <rPh sb="7" eb="10">
      <t>レンラクサキ</t>
    </rPh>
    <rPh sb="16" eb="18">
      <t>キサイ</t>
    </rPh>
    <rPh sb="20" eb="23">
      <t>サンカシャ</t>
    </rPh>
    <rPh sb="23" eb="25">
      <t>メイボ</t>
    </rPh>
    <rPh sb="26" eb="28">
      <t>ハイフ</t>
    </rPh>
    <rPh sb="32" eb="34">
      <t>メイボ</t>
    </rPh>
    <rPh sb="36" eb="38">
      <t>キサイ</t>
    </rPh>
    <rPh sb="39" eb="41">
      <t>キボウ</t>
    </rPh>
    <rPh sb="45" eb="46">
      <t>カタ</t>
    </rPh>
    <phoneticPr fontId="1"/>
  </si>
  <si>
    <r>
      <t>掲載を希望</t>
    </r>
    <r>
      <rPr>
        <b/>
        <u/>
        <sz val="9"/>
        <color theme="1"/>
        <rFont val="メイリオ"/>
        <family val="3"/>
        <charset val="128"/>
      </rPr>
      <t>しない</t>
    </r>
    <phoneticPr fontId="1"/>
  </si>
  <si>
    <r>
      <t>大手町サンケイプラザ</t>
    </r>
    <r>
      <rPr>
        <sz val="9"/>
        <color theme="1"/>
        <rFont val="メイリオ"/>
        <family val="3"/>
        <charset val="128"/>
      </rPr>
      <t>（東京都千代田区大手町1-7-2）</t>
    </r>
    <rPh sb="0" eb="3">
      <t>オオテマチ</t>
    </rPh>
    <phoneticPr fontId="1"/>
  </si>
  <si>
    <t>組織の災害対策本部への参集・助言</t>
    <phoneticPr fontId="1"/>
  </si>
  <si>
    <t>職場環境の巡視</t>
    <phoneticPr fontId="1"/>
  </si>
  <si>
    <t>心身の健康に関する講話や研修会の実施</t>
    <rPh sb="0" eb="2">
      <t>シンシン</t>
    </rPh>
    <rPh sb="3" eb="5">
      <t>ケンコウ</t>
    </rPh>
    <rPh sb="6" eb="7">
      <t>カン</t>
    </rPh>
    <rPh sb="9" eb="11">
      <t>コウワ</t>
    </rPh>
    <rPh sb="12" eb="15">
      <t>ケンシュウカイ</t>
    </rPh>
    <rPh sb="16" eb="18">
      <t>ジッシ</t>
    </rPh>
    <phoneticPr fontId="1"/>
  </si>
  <si>
    <t>急性ストレス反応チェックの実施</t>
    <rPh sb="0" eb="2">
      <t>キュウセイ</t>
    </rPh>
    <rPh sb="6" eb="8">
      <t>ハンノウ</t>
    </rPh>
    <rPh sb="13" eb="15">
      <t>ジッシ</t>
    </rPh>
    <phoneticPr fontId="1"/>
  </si>
  <si>
    <t>これまでに、ご自身の勤務先自治体で大規模災害の被災経験はありますか。</t>
    <rPh sb="7" eb="9">
      <t>ジシン</t>
    </rPh>
    <rPh sb="10" eb="12">
      <t>キンム</t>
    </rPh>
    <rPh sb="12" eb="13">
      <t>サキ</t>
    </rPh>
    <rPh sb="13" eb="16">
      <t>ジチタイ</t>
    </rPh>
    <rPh sb="17" eb="20">
      <t>ダイキボ</t>
    </rPh>
    <phoneticPr fontId="1"/>
  </si>
  <si>
    <t>設問番号</t>
    <rPh sb="0" eb="2">
      <t>セツモン</t>
    </rPh>
    <rPh sb="2" eb="4">
      <t>バンゴウ</t>
    </rPh>
    <phoneticPr fontId="1"/>
  </si>
  <si>
    <t>設問内容</t>
    <rPh sb="0" eb="2">
      <t>セツモン</t>
    </rPh>
    <rPh sb="2" eb="4">
      <t>ナイヨウ</t>
    </rPh>
    <phoneticPr fontId="1"/>
  </si>
  <si>
    <t>備考欄</t>
    <rPh sb="0" eb="3">
      <t>ビコウラン</t>
    </rPh>
    <phoneticPr fontId="1"/>
  </si>
  <si>
    <t>ない場合はQ2-1へ</t>
    <rPh sb="2" eb="4">
      <t>バアイ</t>
    </rPh>
    <phoneticPr fontId="1"/>
  </si>
  <si>
    <t>➀</t>
    <phoneticPr fontId="1"/>
  </si>
  <si>
    <t>➁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</si>
  <si>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</si>
  <si>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</si>
  <si>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</si>
  <si>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</si>
  <si>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</si>
  <si>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</si>
  <si>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その他（下記に内容をご記載ください）</t>
    <rPh sb="2" eb="3">
      <t>ホカ</t>
    </rPh>
    <rPh sb="4" eb="6">
      <t>カキ</t>
    </rPh>
    <rPh sb="7" eb="9">
      <t>ナイヨウ</t>
    </rPh>
    <rPh sb="11" eb="13">
      <t>キサイ</t>
    </rPh>
    <phoneticPr fontId="1"/>
  </si>
  <si>
    <t>Q2-1</t>
    <phoneticPr fontId="1"/>
  </si>
  <si>
    <t>Q2-2</t>
    <phoneticPr fontId="1"/>
  </si>
  <si>
    <t>（Q2-1で「十分にある」「ある程度はある」と答えた方）その準備内容について教えてください。（複数選択可）</t>
    <phoneticPr fontId="1"/>
  </si>
  <si>
    <t>「災害時職員健康管理マニュアル」等の専用のマニュアルがある</t>
    <phoneticPr fontId="1"/>
  </si>
  <si>
    <t>発災後に実施する「職員健康状況調査（アンケート等）」の様式や実施手順が準備されている</t>
    <phoneticPr fontId="1"/>
  </si>
  <si>
    <t>Q2-3</t>
    <phoneticPr fontId="1"/>
  </si>
  <si>
    <t>発災直後 〜 3日以内（超急性期：急性ストレス、不眠、初期対応）</t>
    <phoneticPr fontId="1"/>
  </si>
  <si>
    <t>4日目 〜 1週間以内（急性期：疲労蓄積、避難所運営の本格化）</t>
    <phoneticPr fontId="1"/>
  </si>
  <si>
    <t>1週間 〜 1ヶ月以内（亜急性期〜慢性期：過重労働、メンタル不調の顕在化）</t>
    <phoneticPr fontId="1"/>
  </si>
  <si>
    <t>1ヶ月以上（復旧・復興期：通常業務との二重負荷、バーンアウト等の顕在化）</t>
    <rPh sb="30" eb="31">
      <t>ナド</t>
    </rPh>
    <rPh sb="32" eb="34">
      <t>ケンザイ</t>
    </rPh>
    <rPh sb="34" eb="35">
      <t>バ</t>
    </rPh>
    <phoneticPr fontId="1"/>
  </si>
  <si>
    <t>Q3-1</t>
    <phoneticPr fontId="1"/>
  </si>
  <si>
    <t>Q3-2</t>
    <phoneticPr fontId="1"/>
  </si>
  <si>
    <t>勤務先自治体から、他自治体への職員派遣（応援派遣）をした実績はありますか。</t>
    <rPh sb="0" eb="3">
      <t>キンムサキ</t>
    </rPh>
    <rPh sb="3" eb="6">
      <t>ジチタイ</t>
    </rPh>
    <rPh sb="9" eb="10">
      <t>ホカ</t>
    </rPh>
    <rPh sb="10" eb="13">
      <t>ジチタイ</t>
    </rPh>
    <rPh sb="15" eb="17">
      <t>ショクイン</t>
    </rPh>
    <rPh sb="17" eb="19">
      <t>ハケン</t>
    </rPh>
    <rPh sb="20" eb="22">
      <t>オウエン</t>
    </rPh>
    <rPh sb="22" eb="24">
      <t>ハケン</t>
    </rPh>
    <phoneticPr fontId="1"/>
  </si>
  <si>
    <t>⑨</t>
    <phoneticPr fontId="1"/>
  </si>
  <si>
    <t>派遣前の健康チェック（スクリーニング、持病や体調の確認）</t>
    <phoneticPr fontId="1"/>
  </si>
  <si>
    <t>派遣期間中の相談窓口の提供</t>
    <rPh sb="0" eb="2">
      <t>ハケン</t>
    </rPh>
    <rPh sb="2" eb="5">
      <t>キカンチュウ</t>
    </rPh>
    <rPh sb="6" eb="8">
      <t>ソウダン</t>
    </rPh>
    <rPh sb="8" eb="10">
      <t>マドグチ</t>
    </rPh>
    <rPh sb="11" eb="13">
      <t>テイキョウ</t>
    </rPh>
    <phoneticPr fontId="1"/>
  </si>
  <si>
    <t>派遣後の相談窓口の提供</t>
    <phoneticPr fontId="1"/>
  </si>
  <si>
    <t>Q3-3</t>
    <phoneticPr fontId="1"/>
  </si>
  <si>
    <t>派遣職員向け「安全衛生・健康管理に関するマニュアル」等はありますか。</t>
    <rPh sb="0" eb="2">
      <t>ハケン</t>
    </rPh>
    <rPh sb="2" eb="4">
      <t>ショクイン</t>
    </rPh>
    <rPh sb="4" eb="5">
      <t>ム</t>
    </rPh>
    <rPh sb="7" eb="11">
      <t>アンゼンエイセイ</t>
    </rPh>
    <rPh sb="12" eb="16">
      <t>ケンコウカンリ</t>
    </rPh>
    <rPh sb="17" eb="18">
      <t>カン</t>
    </rPh>
    <rPh sb="26" eb="27">
      <t>ナド</t>
    </rPh>
    <phoneticPr fontId="1"/>
  </si>
  <si>
    <t>※ない場合は回答不要です。</t>
    <rPh sb="3" eb="5">
      <t>バアイ</t>
    </rPh>
    <rPh sb="6" eb="8">
      <t>カイトウ</t>
    </rPh>
    <rPh sb="8" eb="10">
      <t>フヨウ</t>
    </rPh>
    <phoneticPr fontId="1"/>
  </si>
  <si>
    <t>✓　本研究会へのご参加にあたり、研究会をより有意義なものとするために、以下のアンケートにお答えください。 回答は約５分で終わります。</t>
    <phoneticPr fontId="1"/>
  </si>
  <si>
    <t>回答</t>
    <rPh sb="0" eb="2">
      <t>カイトウ</t>
    </rPh>
    <phoneticPr fontId="1"/>
  </si>
  <si>
    <t>特に関与する仕組みがなかった</t>
    <phoneticPr fontId="1"/>
  </si>
  <si>
    <t>職員（勤務先団体）の健康相談・面談の実施</t>
    <rPh sb="0" eb="2">
      <t>ショクイン</t>
    </rPh>
    <rPh sb="3" eb="6">
      <t>キンムサキ</t>
    </rPh>
    <rPh sb="6" eb="8">
      <t>ダンタイ</t>
    </rPh>
    <rPh sb="10" eb="12">
      <t>ケンコウ</t>
    </rPh>
    <rPh sb="12" eb="14">
      <t>ソウダン</t>
    </rPh>
    <rPh sb="15" eb="17">
      <t>メンダン</t>
    </rPh>
    <rPh sb="18" eb="20">
      <t>ジッシ</t>
    </rPh>
    <phoneticPr fontId="1"/>
  </si>
  <si>
    <t>応援派遣職員（勤務先団体以外）の健康相談・面談の実施</t>
    <rPh sb="0" eb="2">
      <t>オウエン</t>
    </rPh>
    <rPh sb="2" eb="4">
      <t>ハケン</t>
    </rPh>
    <rPh sb="4" eb="6">
      <t>ショクイン</t>
    </rPh>
    <rPh sb="7" eb="10">
      <t>キンムサキ</t>
    </rPh>
    <rPh sb="10" eb="12">
      <t>ダンタイ</t>
    </rPh>
    <rPh sb="12" eb="14">
      <t>イガイ</t>
    </rPh>
    <rPh sb="16" eb="18">
      <t>ケンコウ</t>
    </rPh>
    <rPh sb="18" eb="20">
      <t>ソウダン</t>
    </rPh>
    <rPh sb="21" eb="23">
      <t>メンダン</t>
    </rPh>
    <rPh sb="24" eb="26">
      <t>ジッシ</t>
    </rPh>
    <phoneticPr fontId="1"/>
  </si>
  <si>
    <t>Q4-1</t>
    <phoneticPr fontId="1"/>
  </si>
  <si>
    <t>Q4-2</t>
    <phoneticPr fontId="1"/>
  </si>
  <si>
    <t>Q5-1</t>
    <phoneticPr fontId="1"/>
  </si>
  <si>
    <t>【応援派遣のケア】 被災地へ応援派遣される職員に対する、派遣前から帰還後までの健康管理の仕組み化</t>
    <phoneticPr fontId="1"/>
  </si>
  <si>
    <t>【安全衛生委員会の活性化】 災害対応力のベースを上げるための、平時の安全衛生委員会等の活動の形骸化防止</t>
    <phoneticPr fontId="1"/>
  </si>
  <si>
    <t>Q5-2</t>
    <phoneticPr fontId="1"/>
  </si>
  <si>
    <t>Q1-3</t>
    <phoneticPr fontId="1"/>
  </si>
  <si>
    <t>勤務先自治体でJ-SPEED（災害時における職員健康管理システム）を利用したことがありますか。</t>
    <rPh sb="0" eb="3">
      <t>キンムサキ</t>
    </rPh>
    <rPh sb="3" eb="6">
      <t>ジチタイ</t>
    </rPh>
    <rPh sb="15" eb="18">
      <t>サイガイジ</t>
    </rPh>
    <rPh sb="22" eb="24">
      <t>ショクイン</t>
    </rPh>
    <rPh sb="24" eb="26">
      <t>ケンコウ</t>
    </rPh>
    <rPh sb="26" eb="28">
      <t>カンリ</t>
    </rPh>
    <rPh sb="34" eb="36">
      <t>リヨウ</t>
    </rPh>
    <phoneticPr fontId="1"/>
  </si>
  <si>
    <t>Q1-4</t>
    <phoneticPr fontId="1"/>
  </si>
  <si>
    <t>（Q1-3で「ある」と答えた方）実際に利用した際のご感想を下記にご記入ください。</t>
    <rPh sb="16" eb="18">
      <t>ジッサイ</t>
    </rPh>
    <rPh sb="19" eb="21">
      <t>リヨウ</t>
    </rPh>
    <rPh sb="23" eb="24">
      <t>サイ</t>
    </rPh>
    <rPh sb="26" eb="28">
      <t>カンソウ</t>
    </rPh>
    <rPh sb="29" eb="31">
      <t>カキ</t>
    </rPh>
    <rPh sb="33" eb="35">
      <t>キニュウ</t>
    </rPh>
    <phoneticPr fontId="1"/>
  </si>
  <si>
    <t>特に関与していない（応援派遣プロセスに産業医が関わる仕組みがない）</t>
    <rPh sb="0" eb="1">
      <t>トク</t>
    </rPh>
    <rPh sb="2" eb="4">
      <t>カンヨ</t>
    </rPh>
    <rPh sb="10" eb="12">
      <t>オウエン</t>
    </rPh>
    <rPh sb="12" eb="14">
      <t>ハケン</t>
    </rPh>
    <rPh sb="19" eb="22">
      <t>サンギョウイ</t>
    </rPh>
    <rPh sb="23" eb="24">
      <t>カカ</t>
    </rPh>
    <rPh sb="26" eb="28">
      <t>シク</t>
    </rPh>
    <phoneticPr fontId="1"/>
  </si>
  <si>
    <t>災害時に備えた「職員の健康管理」に関する組織的な準備はありますか。</t>
    <rPh sb="0" eb="2">
      <t>サイガイ</t>
    </rPh>
    <rPh sb="2" eb="3">
      <t>ジ</t>
    </rPh>
    <rPh sb="4" eb="5">
      <t>ソナ</t>
    </rPh>
    <rPh sb="8" eb="10">
      <t>ショクイン</t>
    </rPh>
    <rPh sb="11" eb="15">
      <t>ケンコウカンリ</t>
    </rPh>
    <rPh sb="17" eb="18">
      <t>カン</t>
    </rPh>
    <rPh sb="20" eb="23">
      <t>ソシキテキ</t>
    </rPh>
    <rPh sb="24" eb="26">
      <t>ジュンビ</t>
    </rPh>
    <phoneticPr fontId="1"/>
  </si>
  <si>
    <t>【平時からの連携】 有事に迅速に動けるよう、平時からの人事労務部門と産業保健職の連携体制の構築</t>
    <rPh sb="38" eb="39">
      <t>ショク</t>
    </rPh>
    <phoneticPr fontId="1"/>
  </si>
  <si>
    <t>　送付先　"sangyoi-n@jalsha.or.jp"／メール件名 "【所属団体名】自治体産業医研究会申込み"</t>
    <rPh sb="1" eb="4">
      <t>ソウフサキ</t>
    </rPh>
    <rPh sb="33" eb="35">
      <t>ケンメイ</t>
    </rPh>
    <rPh sb="38" eb="40">
      <t>ショゾク</t>
    </rPh>
    <rPh sb="40" eb="42">
      <t>ダンタイ</t>
    </rPh>
    <rPh sb="42" eb="43">
      <t>メイ</t>
    </rPh>
    <rPh sb="44" eb="47">
      <t>ジチタイ</t>
    </rPh>
    <rPh sb="47" eb="50">
      <t>サンギョウイ</t>
    </rPh>
    <rPh sb="50" eb="53">
      <t>ケンキュウカイ</t>
    </rPh>
    <rPh sb="53" eb="55">
      <t>モウシコミ</t>
    </rPh>
    <phoneticPr fontId="1"/>
  </si>
  <si>
    <t>会　場</t>
    <rPh sb="0" eb="1">
      <t>カイ</t>
    </rPh>
    <rPh sb="2" eb="3">
      <t>バ</t>
    </rPh>
    <phoneticPr fontId="1"/>
  </si>
  <si>
    <t>BCP（業務継続計画）に「職員の健康管理」が明記されている</t>
    <phoneticPr fontId="1"/>
  </si>
  <si>
    <t xml:space="preserve"> 災害時の職員の健康管理の重要性について、首長や幹部・管理職の理解・合意が平時から得られている</t>
    <rPh sb="5" eb="7">
      <t>ショクイン</t>
    </rPh>
    <rPh sb="8" eb="10">
      <t>ケンコウ</t>
    </rPh>
    <phoneticPr fontId="1"/>
  </si>
  <si>
    <t>（Q4-1で「よく相談・協議する」「たまに相談・協議する」と答えた方）下記にその具体的な内容をご記入ください。</t>
    <rPh sb="9" eb="11">
      <t>ソウダン</t>
    </rPh>
    <rPh sb="12" eb="14">
      <t>キョウギ</t>
    </rPh>
    <rPh sb="21" eb="23">
      <t>ソウダン</t>
    </rPh>
    <rPh sb="24" eb="26">
      <t>キョウギ</t>
    </rPh>
    <rPh sb="35" eb="37">
      <t>カキ</t>
    </rPh>
    <rPh sb="40" eb="43">
      <t>グタイテキ</t>
    </rPh>
    <rPh sb="44" eb="46">
      <t>ナイヨウ</t>
    </rPh>
    <rPh sb="48" eb="50">
      <t>キニュウ</t>
    </rPh>
    <phoneticPr fontId="1"/>
  </si>
  <si>
    <t>【首長・幹部等の理解】 首長や幹部・管理職に対する、災害時の職員への安全配慮や健康管理の重要性の周知</t>
    <rPh sb="6" eb="7">
      <t>ナド</t>
    </rPh>
    <rPh sb="15" eb="17">
      <t>カンブ</t>
    </rPh>
    <rPh sb="39" eb="41">
      <t>ケンコウ</t>
    </rPh>
    <phoneticPr fontId="1"/>
  </si>
  <si>
    <t>職員向けの「災害時のセルフケア研修」や「メンタルヘルス対策ツール（庁舎トイレ等に貼る啓発チラシ、相談窓口の案内、心のストレスチェックシート等）」が用意されている</t>
    <rPh sb="27" eb="29">
      <t>タイサク</t>
    </rPh>
    <phoneticPr fontId="1"/>
  </si>
  <si>
    <t>ない・わからない場合は Q2-1 へ</t>
    <phoneticPr fontId="1"/>
  </si>
  <si>
    <t>【書式・ツールの準備】 発災後すぐ使える「職員健康調査の様式」やメンタルヘルス対策ツール（啓発チラシ、ストレス度チェック等）の平時からの準備</t>
    <rPh sb="39" eb="41">
      <t>タイサク</t>
    </rPh>
    <phoneticPr fontId="1"/>
  </si>
  <si>
    <t>ない・わからない場合は Q4-1 へ</t>
    <phoneticPr fontId="1"/>
  </si>
  <si>
    <t>相談・協議したことはない場合は Q5-1 へ</t>
    <rPh sb="0" eb="2">
      <t>ソウダン</t>
    </rPh>
    <rPh sb="3" eb="5">
      <t>キョウギ</t>
    </rPh>
    <rPh sb="12" eb="14">
      <t>バアイ</t>
    </rPh>
    <phoneticPr fontId="1"/>
  </si>
  <si>
    <t>フェーズごとの明確な区切りはない</t>
    <rPh sb="7" eb="9">
      <t>メイカク</t>
    </rPh>
    <rPh sb="10" eb="12">
      <t>クギ</t>
    </rPh>
    <phoneticPr fontId="1"/>
  </si>
  <si>
    <t>帰還後の健康チェック（事後面談、睡眠やメンタルヘルス等のフォロー）</t>
    <rPh sb="0" eb="2">
      <t>キカン</t>
    </rPh>
    <rPh sb="2" eb="3">
      <t>ゴ</t>
    </rPh>
    <rPh sb="4" eb="6">
      <t>ケンコウ</t>
    </rPh>
    <rPh sb="11" eb="13">
      <t>ジゴ</t>
    </rPh>
    <rPh sb="13" eb="15">
      <t>メンダン</t>
    </rPh>
    <rPh sb="16" eb="18">
      <t>スイミン</t>
    </rPh>
    <rPh sb="26" eb="27">
      <t>ナド</t>
    </rPh>
    <phoneticPr fontId="1"/>
  </si>
  <si>
    <t>【BCP・マニュアル】BCPへの職員の健康管理の明記や具体的なマニュアルの整備</t>
    <rPh sb="16" eb="18">
      <t>ショクイン</t>
    </rPh>
    <phoneticPr fontId="1"/>
  </si>
  <si>
    <t>【産業医の応援体制】災害時における産業医不足等に備えた、他自治体や外部機関との産業医応援体制（面談支援等）の構築</t>
    <rPh sb="10" eb="12">
      <t>サイガイ</t>
    </rPh>
    <rPh sb="12" eb="13">
      <t>ジ</t>
    </rPh>
    <rPh sb="17" eb="20">
      <t>サンギョウイ</t>
    </rPh>
    <rPh sb="20" eb="22">
      <t>フソク</t>
    </rPh>
    <rPh sb="22" eb="23">
      <t>トウ</t>
    </rPh>
    <rPh sb="24" eb="25">
      <t>ソナ</t>
    </rPh>
    <rPh sb="28" eb="29">
      <t>ホカ</t>
    </rPh>
    <rPh sb="29" eb="32">
      <t>ジチタイ</t>
    </rPh>
    <rPh sb="33" eb="35">
      <t>ガイブ</t>
    </rPh>
    <rPh sb="35" eb="37">
      <t>キカン</t>
    </rPh>
    <rPh sb="39" eb="42">
      <t>サンギョウイ</t>
    </rPh>
    <rPh sb="42" eb="44">
      <t>オウエン</t>
    </rPh>
    <rPh sb="44" eb="46">
      <t>タイセイ</t>
    </rPh>
    <rPh sb="47" eb="49">
      <t>メンダン</t>
    </rPh>
    <rPh sb="49" eb="52">
      <t>シエンナド</t>
    </rPh>
    <rPh sb="54" eb="56">
      <t>コウチク</t>
    </rPh>
    <phoneticPr fontId="1"/>
  </si>
  <si>
    <r>
      <t>これまでに、災害への備えに関して、産業医と</t>
    </r>
    <r>
      <rPr>
        <sz val="9"/>
        <rFont val="メイリオ"/>
        <family val="3"/>
        <charset val="128"/>
      </rPr>
      <t>人事労務部門</t>
    </r>
    <r>
      <rPr>
        <sz val="9"/>
        <color theme="1"/>
        <rFont val="メイリオ"/>
        <family val="3"/>
        <charset val="128"/>
      </rPr>
      <t>の間で、相談や協議を行った経験はありますか。</t>
    </r>
    <rPh sb="25" eb="27">
      <t>ブモン</t>
    </rPh>
    <phoneticPr fontId="1"/>
  </si>
  <si>
    <t>勤務先自治体の所在地域</t>
    <rPh sb="0" eb="3">
      <t>キンムサキ</t>
    </rPh>
    <rPh sb="3" eb="6">
      <t>ジチタイ</t>
    </rPh>
    <rPh sb="7" eb="9">
      <t>ショザイ</t>
    </rPh>
    <rPh sb="9" eb="11">
      <t>チイキ</t>
    </rPh>
    <phoneticPr fontId="1"/>
  </si>
  <si>
    <t>　　　</t>
  </si>
  <si>
    <t>あまりない・全くない・わからない場合はQ3-1へ</t>
    <rPh sb="6" eb="7">
      <t>マッタ</t>
    </rPh>
    <rPh sb="16" eb="18">
      <t>バアイ</t>
    </rPh>
    <phoneticPr fontId="1"/>
  </si>
  <si>
    <t>Q2-4</t>
    <phoneticPr fontId="1"/>
  </si>
  <si>
    <t>Q2-5</t>
    <phoneticPr fontId="1"/>
  </si>
  <si>
    <t>（Q2-4で産業保健職の役割が「位置づけられている」と答えた方）産業医の役割は明確になっていますか。</t>
    <rPh sb="6" eb="8">
      <t>サンギョウ</t>
    </rPh>
    <rPh sb="8" eb="11">
      <t>ホケンショク</t>
    </rPh>
    <rPh sb="12" eb="14">
      <t>ヤクワリ</t>
    </rPh>
    <rPh sb="16" eb="18">
      <t>イチ</t>
    </rPh>
    <rPh sb="27" eb="28">
      <t>コタ</t>
    </rPh>
    <rPh sb="30" eb="31">
      <t>カタ</t>
    </rPh>
    <rPh sb="32" eb="35">
      <t>サンギョウイ</t>
    </rPh>
    <rPh sb="36" eb="38">
      <t>ヤクワリ</t>
    </rPh>
    <rPh sb="39" eb="41">
      <t>メイカク</t>
    </rPh>
    <phoneticPr fontId="1"/>
  </si>
  <si>
    <r>
      <t>（Q1-1で「ある」と答えた方）その際、該当する「産業医による関与の内容」を</t>
    </r>
    <r>
      <rPr>
        <b/>
        <sz val="9"/>
        <color theme="1"/>
        <rFont val="メイリオ"/>
        <family val="3"/>
        <charset val="128"/>
      </rPr>
      <t>すべて</t>
    </r>
    <r>
      <rPr>
        <sz val="9"/>
        <color theme="1"/>
        <rFont val="メイリオ"/>
        <family val="3"/>
        <charset val="128"/>
      </rPr>
      <t>選んでください。（複数選択可）</t>
    </r>
    <rPh sb="31" eb="33">
      <t>カンヨ</t>
    </rPh>
    <rPh sb="34" eb="36">
      <t>ナイヨウ</t>
    </rPh>
    <phoneticPr fontId="1"/>
  </si>
  <si>
    <r>
      <t>（Q3-1で「ある」と答えた方）その際、派遣される職員に対して、該当する「産業医による関与の内容」を</t>
    </r>
    <r>
      <rPr>
        <b/>
        <sz val="9"/>
        <color theme="1"/>
        <rFont val="メイリオ"/>
        <family val="3"/>
        <charset val="128"/>
      </rPr>
      <t>すべて</t>
    </r>
    <r>
      <rPr>
        <sz val="9"/>
        <color theme="1"/>
        <rFont val="メイリオ"/>
        <family val="3"/>
        <charset val="128"/>
      </rPr>
      <t>選んでください。（複数選択可）</t>
    </r>
    <rPh sb="43" eb="45">
      <t>カンヨ</t>
    </rPh>
    <phoneticPr fontId="1"/>
  </si>
  <si>
    <t>【外部応援体制】 産業保健職不足や産業保健職自身の被災に備え、他自治体や外部機関との応援・バックアップ体制の構築</t>
    <rPh sb="11" eb="14">
      <t>ホケンショク</t>
    </rPh>
    <rPh sb="17" eb="19">
      <t>サンギョウ</t>
    </rPh>
    <rPh sb="19" eb="21">
      <t>ホケン</t>
    </rPh>
    <rPh sb="21" eb="22">
      <t>ショク</t>
    </rPh>
    <rPh sb="22" eb="24">
      <t>ジシン</t>
    </rPh>
    <phoneticPr fontId="1"/>
  </si>
  <si>
    <t xml:space="preserve"> 平時から、人事労務部門と産業保健職が定期的に連携・相談できる体制がある</t>
    <rPh sb="10" eb="12">
      <t>ブモン</t>
    </rPh>
    <rPh sb="13" eb="15">
      <t>サンギョウ</t>
    </rPh>
    <rPh sb="15" eb="17">
      <t>ホケン</t>
    </rPh>
    <rPh sb="17" eb="18">
      <t>ショク</t>
    </rPh>
    <phoneticPr fontId="1"/>
  </si>
  <si>
    <t>産業保健職不足や産業保健職自身の被災に備え、他自治体や外部機関との「産業保健の応援・バックアップ体制」が想定されている</t>
    <rPh sb="2" eb="5">
      <t>ホケンショク</t>
    </rPh>
    <rPh sb="5" eb="7">
      <t>ブソク</t>
    </rPh>
    <rPh sb="8" eb="10">
      <t>サンギョウ</t>
    </rPh>
    <rPh sb="10" eb="12">
      <t>ホケン</t>
    </rPh>
    <rPh sb="12" eb="13">
      <t>ショク</t>
    </rPh>
    <rPh sb="13" eb="15">
      <t>ジシン</t>
    </rPh>
    <phoneticPr fontId="1"/>
  </si>
  <si>
    <t>勤務先自治体の区分</t>
    <rPh sb="0" eb="3">
      <t>キンムサキ</t>
    </rPh>
    <rPh sb="3" eb="6">
      <t>ジチタイ</t>
    </rPh>
    <rPh sb="7" eb="9">
      <t>クブン</t>
    </rPh>
    <phoneticPr fontId="1"/>
  </si>
  <si>
    <t>勤務先自治体での
所属部課名または担当部局名</t>
    <rPh sb="0" eb="3">
      <t>キンムサキ</t>
    </rPh>
    <rPh sb="3" eb="6">
      <t>ジチタイ</t>
    </rPh>
    <rPh sb="9" eb="11">
      <t>ショゾク</t>
    </rPh>
    <rPh sb="11" eb="13">
      <t>ブカ</t>
    </rPh>
    <rPh sb="13" eb="14">
      <t>メイ</t>
    </rPh>
    <rPh sb="17" eb="19">
      <t>タントウ</t>
    </rPh>
    <rPh sb="19" eb="22">
      <t>ブキョクメイ</t>
    </rPh>
    <phoneticPr fontId="1"/>
  </si>
  <si>
    <t>勤務先自治体での職名</t>
    <rPh sb="8" eb="10">
      <t>ショクメイ</t>
    </rPh>
    <phoneticPr fontId="1"/>
  </si>
  <si>
    <t>【該当するものを一つ選択してください▼】</t>
    <rPh sb="1" eb="3">
      <t>ガイトウ</t>
    </rPh>
    <rPh sb="8" eb="9">
      <t>ヒト</t>
    </rPh>
    <rPh sb="10" eb="12">
      <t>センタク</t>
    </rPh>
    <phoneticPr fontId="1"/>
  </si>
  <si>
    <t>【それぞれの項目について、該当するものを選択してください▼】</t>
    <rPh sb="6" eb="8">
      <t>コウモク</t>
    </rPh>
    <rPh sb="13" eb="15">
      <t>ガイトウ</t>
    </rPh>
    <rPh sb="20" eb="22">
      <t>センタク</t>
    </rPh>
    <phoneticPr fontId="1"/>
  </si>
  <si>
    <r>
      <t>災害に備えた「職員の健康管理」において、特に重要だと思われるポイントは何ですか。（複数選択可、</t>
    </r>
    <r>
      <rPr>
        <b/>
        <sz val="9"/>
        <color theme="1"/>
        <rFont val="メイリオ"/>
        <family val="3"/>
        <charset val="128"/>
      </rPr>
      <t>最大３つまで</t>
    </r>
    <r>
      <rPr>
        <sz val="9"/>
        <color theme="1"/>
        <rFont val="メイリオ"/>
        <family val="3"/>
        <charset val="128"/>
      </rPr>
      <t>）</t>
    </r>
    <rPh sb="0" eb="2">
      <t>サイガイ</t>
    </rPh>
    <rPh sb="3" eb="4">
      <t>ソナ</t>
    </rPh>
    <rPh sb="7" eb="9">
      <t>ショクイン</t>
    </rPh>
    <rPh sb="10" eb="14">
      <t>ケンコウカンリ</t>
    </rPh>
    <rPh sb="20" eb="21">
      <t>トク</t>
    </rPh>
    <rPh sb="22" eb="24">
      <t>ジュウヨウ</t>
    </rPh>
    <rPh sb="26" eb="27">
      <t>オモ</t>
    </rPh>
    <rPh sb="35" eb="36">
      <t>ナン</t>
    </rPh>
    <rPh sb="41" eb="43">
      <t>フクスウ</t>
    </rPh>
    <rPh sb="43" eb="46">
      <t>センタクカ</t>
    </rPh>
    <rPh sb="47" eb="49">
      <t>サイダイ</t>
    </rPh>
    <phoneticPr fontId="1"/>
  </si>
  <si>
    <r>
      <rPr>
        <b/>
        <sz val="9"/>
        <color theme="1"/>
        <rFont val="メイリオ"/>
        <family val="3"/>
        <charset val="128"/>
      </rPr>
      <t>（産業医の方のみにお聞きします）</t>
    </r>
    <r>
      <rPr>
        <sz val="9"/>
        <color theme="1"/>
        <rFont val="メイリオ"/>
        <family val="3"/>
        <charset val="128"/>
      </rPr>
      <t>災害時の職員の健康管理について、産業医として悩んでいることや課題に感じていること等、研究会で取り上げてほしいことがあれば教えてください。（自由記載）</t>
    </r>
    <rPh sb="1" eb="4">
      <t>サンギョウイ</t>
    </rPh>
    <rPh sb="5" eb="6">
      <t>カタ</t>
    </rPh>
    <rPh sb="10" eb="11">
      <t>キ</t>
    </rPh>
    <rPh sb="16" eb="19">
      <t>サイガイジ</t>
    </rPh>
    <rPh sb="20" eb="22">
      <t>ショクイン</t>
    </rPh>
    <rPh sb="23" eb="27">
      <t>ケンコウカンリ</t>
    </rPh>
    <rPh sb="32" eb="35">
      <t>サンギョウイ</t>
    </rPh>
    <rPh sb="38" eb="39">
      <t>ナヤ</t>
    </rPh>
    <rPh sb="46" eb="48">
      <t>カダイ</t>
    </rPh>
    <rPh sb="49" eb="50">
      <t>カン</t>
    </rPh>
    <rPh sb="56" eb="57">
      <t>ナド</t>
    </rPh>
    <rPh sb="58" eb="61">
      <t>ケンキュウカイ</t>
    </rPh>
    <rPh sb="62" eb="63">
      <t>ト</t>
    </rPh>
    <rPh sb="64" eb="65">
      <t>ア</t>
    </rPh>
    <rPh sb="76" eb="77">
      <t>オシ</t>
    </rPh>
    <rPh sb="85" eb="87">
      <t>ジユウ</t>
    </rPh>
    <rPh sb="87" eb="89">
      <t>キサイ</t>
    </rPh>
    <phoneticPr fontId="1"/>
  </si>
  <si>
    <t>参加にあたりましては、受付で本参加受付票をご提示ください。</t>
    <rPh sb="11" eb="13">
      <t>ウケツケ</t>
    </rPh>
    <rPh sb="14" eb="15">
      <t>ホン</t>
    </rPh>
    <rPh sb="15" eb="17">
      <t>サンカ</t>
    </rPh>
    <rPh sb="17" eb="19">
      <t>ウケツケ</t>
    </rPh>
    <rPh sb="19" eb="20">
      <t>ヒョウ</t>
    </rPh>
    <rPh sb="22" eb="24">
      <t>テイジ</t>
    </rPh>
    <phoneticPr fontId="1"/>
  </si>
  <si>
    <t>勤務先自治体名</t>
  </si>
  <si>
    <t>勤務先自治体の区分</t>
  </si>
  <si>
    <t>勤務先自治体の所在地域</t>
  </si>
  <si>
    <t>勤務先自治体での所属部課名または担当部局名（ない場合は回答不要です）</t>
  </si>
  <si>
    <t>開始時刻</t>
    <phoneticPr fontId="1"/>
  </si>
  <si>
    <t>電話番号</t>
    <rPh sb="0" eb="2">
      <t>デンワ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</si>
  <si>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</si>
  <si>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r>
      <t>Q1-2</t>
    </r>
    <r>
      <rPr>
        <b/>
        <sz val="11"/>
        <color rgb="FFFFFFFF"/>
        <rFont val="Yu Gothic"/>
        <family val="2"/>
        <charset val="128"/>
      </rPr>
      <t>（その他）</t>
    </r>
    <rPh sb="7" eb="8">
      <t>ホカ</t>
    </rPh>
    <phoneticPr fontId="1"/>
  </si>
  <si>
    <t>名簿掲載</t>
    <phoneticPr fontId="1"/>
  </si>
  <si>
    <t>障害への配慮</t>
    <phoneticPr fontId="1"/>
  </si>
  <si>
    <t>お立場</t>
    <rPh sb="1" eb="3">
      <t>タチバ</t>
    </rPh>
    <phoneticPr fontId="1"/>
  </si>
  <si>
    <t>職名</t>
    <phoneticPr fontId="1"/>
  </si>
  <si>
    <t>雇用形態</t>
    <phoneticPr fontId="1"/>
  </si>
  <si>
    <t>e-mail</t>
    <phoneticPr fontId="1"/>
  </si>
  <si>
    <t>参加形態</t>
    <phoneticPr fontId="1"/>
  </si>
  <si>
    <r>
      <t>Q2-2</t>
    </r>
    <r>
      <rPr>
        <b/>
        <sz val="11"/>
        <color rgb="FFFFFFFF"/>
        <rFont val="Yu Gothic"/>
        <family val="2"/>
        <charset val="128"/>
      </rPr>
      <t>（その他）</t>
    </r>
    <rPh sb="7" eb="8">
      <t>ホカ</t>
    </rPh>
    <phoneticPr fontId="1"/>
  </si>
  <si>
    <r>
      <rPr>
        <sz val="9"/>
        <color rgb="FFFF0000"/>
        <rFont val="メイリオ"/>
        <family val="3"/>
        <charset val="128"/>
      </rPr>
      <t>✓</t>
    </r>
    <r>
      <rPr>
        <sz val="9"/>
        <color theme="1"/>
        <rFont val="メイリオ"/>
        <family val="3"/>
        <charset val="128"/>
      </rPr>
      <t>　</t>
    </r>
    <r>
      <rPr>
        <sz val="9"/>
        <color rgb="FFFF0000"/>
        <rFont val="メイリオ"/>
        <family val="3"/>
        <charset val="128"/>
      </rPr>
      <t>参加者１名につき１枚作成願います。複数名を１枚にまとめないでください。</t>
    </r>
    <rPh sb="2" eb="5">
      <t>サンカシャ</t>
    </rPh>
    <rPh sb="6" eb="7">
      <t>メイ</t>
    </rPh>
    <rPh sb="11" eb="12">
      <t>マイ</t>
    </rPh>
    <rPh sb="12" eb="15">
      <t>サクセイネガ</t>
    </rPh>
    <rPh sb="19" eb="21">
      <t>フクスウ</t>
    </rPh>
    <rPh sb="21" eb="22">
      <t>メイ</t>
    </rPh>
    <rPh sb="24" eb="25">
      <t>マイ</t>
    </rPh>
    <phoneticPr fontId="1"/>
  </si>
  <si>
    <t>Q1-2 産業医による関与</t>
    <phoneticPr fontId="1"/>
  </si>
  <si>
    <t>Q1-4 利用の感想</t>
    <phoneticPr fontId="1"/>
  </si>
  <si>
    <t>Q2-1 組織的な準備</t>
    <phoneticPr fontId="1"/>
  </si>
  <si>
    <t>Q2-2 準備内容</t>
    <phoneticPr fontId="1"/>
  </si>
  <si>
    <t>Q2-3フェーズ</t>
    <phoneticPr fontId="1"/>
  </si>
  <si>
    <t>Q3-2 派遣職員への産業医による関与内容</t>
    <rPh sb="5" eb="7">
      <t>ハケン</t>
    </rPh>
    <phoneticPr fontId="1"/>
  </si>
  <si>
    <t>Q5-1（その他）</t>
    <rPh sb="7" eb="8">
      <t>タ</t>
    </rPh>
    <phoneticPr fontId="1"/>
  </si>
  <si>
    <t>Q3-2➁派遣前の情報提供の内容</t>
    <rPh sb="5" eb="7">
      <t>ハケン</t>
    </rPh>
    <rPh sb="7" eb="8">
      <t>マエ</t>
    </rPh>
    <rPh sb="9" eb="11">
      <t>ジョウホウ</t>
    </rPh>
    <rPh sb="11" eb="13">
      <t>テイキョウ</t>
    </rPh>
    <rPh sb="14" eb="16">
      <t>ナイヨウ</t>
    </rPh>
    <phoneticPr fontId="1"/>
  </si>
  <si>
    <t>Q3-2（その他）</t>
    <rPh sb="7" eb="8">
      <t>タ</t>
    </rPh>
    <phoneticPr fontId="1"/>
  </si>
  <si>
    <t>Q4-1 相談や協議の有無</t>
    <rPh sb="11" eb="13">
      <t>ウム</t>
    </rPh>
    <phoneticPr fontId="1"/>
  </si>
  <si>
    <t>Q4-2 相談・協議内容</t>
    <phoneticPr fontId="1"/>
  </si>
  <si>
    <t>Q5-1 重要ポイント</t>
    <phoneticPr fontId="1"/>
  </si>
  <si>
    <t>Q5-2 悩んでいることや課題</t>
    <phoneticPr fontId="1"/>
  </si>
  <si>
    <t>Q1-2➀</t>
    <phoneticPr fontId="1"/>
  </si>
  <si>
    <t>Q1-2➁</t>
    <phoneticPr fontId="1"/>
  </si>
  <si>
    <t>Q1-2③</t>
    <phoneticPr fontId="1"/>
  </si>
  <si>
    <t>Q1-2④</t>
    <phoneticPr fontId="1"/>
  </si>
  <si>
    <t>Q1-2⑤</t>
    <phoneticPr fontId="1"/>
  </si>
  <si>
    <t>Q1-2⑥</t>
    <phoneticPr fontId="1"/>
  </si>
  <si>
    <t>Q1-2⑦</t>
    <phoneticPr fontId="1"/>
  </si>
  <si>
    <t>Q2-2➀</t>
    <phoneticPr fontId="1"/>
  </si>
  <si>
    <t>Q2-2➁</t>
    <phoneticPr fontId="1"/>
  </si>
  <si>
    <t>Q2-2③</t>
    <phoneticPr fontId="1"/>
  </si>
  <si>
    <t>Q2-2④</t>
    <phoneticPr fontId="1"/>
  </si>
  <si>
    <t>Q2-2⑤</t>
    <phoneticPr fontId="1"/>
  </si>
  <si>
    <t>Q2-2⑥</t>
    <phoneticPr fontId="1"/>
  </si>
  <si>
    <t>Q2-2⑦</t>
    <phoneticPr fontId="1"/>
  </si>
  <si>
    <t>Q2-1十分にある</t>
    <rPh sb="4" eb="6">
      <t>ジュウブン</t>
    </rPh>
    <phoneticPr fontId="1"/>
  </si>
  <si>
    <t>Q2-1ある程度はある</t>
    <rPh sb="6" eb="8">
      <t>テイド</t>
    </rPh>
    <phoneticPr fontId="1"/>
  </si>
  <si>
    <t>Q2-1あまりない</t>
    <phoneticPr fontId="1"/>
  </si>
  <si>
    <t>Q2-1全くない</t>
    <rPh sb="4" eb="5">
      <t>マッタ</t>
    </rPh>
    <phoneticPr fontId="1"/>
  </si>
  <si>
    <t>Q2-1わからない</t>
    <phoneticPr fontId="1"/>
  </si>
  <si>
    <t>Q2-3➀</t>
    <phoneticPr fontId="1"/>
  </si>
  <si>
    <t>Q2-3➁</t>
    <phoneticPr fontId="1"/>
  </si>
  <si>
    <t>Q2-3③</t>
    <phoneticPr fontId="1"/>
  </si>
  <si>
    <t>Q2-3④</t>
    <phoneticPr fontId="1"/>
  </si>
  <si>
    <t>Q2-3⑤</t>
    <phoneticPr fontId="1"/>
  </si>
  <si>
    <t>Q2-5はい</t>
    <phoneticPr fontId="1"/>
  </si>
  <si>
    <t>Q3-2➀</t>
    <phoneticPr fontId="1"/>
  </si>
  <si>
    <t>Q3-2➁</t>
    <phoneticPr fontId="1"/>
  </si>
  <si>
    <t>Q3-2③</t>
    <phoneticPr fontId="1"/>
  </si>
  <si>
    <t>Q3-2④</t>
    <phoneticPr fontId="1"/>
  </si>
  <si>
    <t>Q3-2⑤</t>
    <phoneticPr fontId="1"/>
  </si>
  <si>
    <t>Q3-2⑥</t>
    <phoneticPr fontId="1"/>
  </si>
  <si>
    <r>
      <t xml:space="preserve">Q3-3 </t>
    </r>
    <r>
      <rPr>
        <b/>
        <sz val="11"/>
        <color rgb="FFFFFFFF"/>
        <rFont val="ＭＳ ゴシック"/>
        <family val="3"/>
        <charset val="128"/>
      </rPr>
      <t>派遣職員向けマニュアルの有無</t>
    </r>
    <r>
      <rPr>
        <b/>
        <sz val="11"/>
        <color rgb="FFFFFFFF"/>
        <rFont val="Yu Gothic"/>
        <family val="3"/>
        <charset val="128"/>
      </rPr>
      <t>（あり＝</t>
    </r>
    <r>
      <rPr>
        <b/>
        <sz val="11"/>
        <color rgb="FFFFFFFF"/>
        <rFont val="Calibri"/>
        <family val="3"/>
      </rPr>
      <t>1</t>
    </r>
    <r>
      <rPr>
        <b/>
        <sz val="11"/>
        <color rgb="FFFFFFFF"/>
        <rFont val="Yu Gothic"/>
        <family val="3"/>
        <charset val="128"/>
      </rPr>
      <t>）</t>
    </r>
    <rPh sb="17" eb="19">
      <t>ウム</t>
    </rPh>
    <phoneticPr fontId="1"/>
  </si>
  <si>
    <t>被災経験（あり＝1）</t>
    <phoneticPr fontId="1"/>
  </si>
  <si>
    <r>
      <t>Q1-3 J-SPEED</t>
    </r>
    <r>
      <rPr>
        <b/>
        <sz val="11"/>
        <color rgb="FFFFFFFF"/>
        <rFont val="Yu Gothic"/>
        <family val="2"/>
        <charset val="128"/>
      </rPr>
      <t>（あり＝</t>
    </r>
    <r>
      <rPr>
        <b/>
        <sz val="11"/>
        <color rgb="FFFFFFFF"/>
        <rFont val="Calibri"/>
        <family val="2"/>
      </rPr>
      <t>1</t>
    </r>
    <r>
      <rPr>
        <b/>
        <sz val="11"/>
        <color rgb="FFFFFFFF"/>
        <rFont val="Yu Gothic"/>
        <family val="2"/>
        <charset val="128"/>
      </rPr>
      <t>）</t>
    </r>
    <phoneticPr fontId="1"/>
  </si>
  <si>
    <t>Q2-5 産業医の役割の明確化（はい＝1）</t>
    <rPh sb="14" eb="15">
      <t>バ</t>
    </rPh>
    <phoneticPr fontId="1"/>
  </si>
  <si>
    <t>Q3-1 応援派遣（ある＝1）</t>
    <phoneticPr fontId="1"/>
  </si>
  <si>
    <t>Q2-4 産業保健職の位置づけ（ある＝1）</t>
    <phoneticPr fontId="1"/>
  </si>
  <si>
    <t>Q5-1➀</t>
    <phoneticPr fontId="1"/>
  </si>
  <si>
    <t>Q5-1➁</t>
    <phoneticPr fontId="1"/>
  </si>
  <si>
    <t>Q5-1③</t>
    <phoneticPr fontId="1"/>
  </si>
  <si>
    <t>Q5-1④</t>
    <phoneticPr fontId="1"/>
  </si>
  <si>
    <t>Q5-1⑤</t>
    <phoneticPr fontId="1"/>
  </si>
  <si>
    <t>Q5-1⑥</t>
    <phoneticPr fontId="1"/>
  </si>
  <si>
    <t>Q5-1⑦</t>
    <phoneticPr fontId="1"/>
  </si>
  <si>
    <t>Q5-1⑧</t>
    <phoneticPr fontId="1"/>
  </si>
  <si>
    <t>Q5-1⑨</t>
    <phoneticPr fontId="1"/>
  </si>
  <si>
    <t>Q3-2⑦</t>
    <phoneticPr fontId="1"/>
  </si>
  <si>
    <t>Q2-2⑧</t>
    <phoneticPr fontId="1"/>
  </si>
  <si>
    <t>Q1-2⑧</t>
    <phoneticPr fontId="1"/>
  </si>
  <si>
    <t>（Q2-2②で専用のマニュアルが「ある」と答えた方）「職員の健康管理」はどのフェーズから盛り込まれていますか。</t>
    <rPh sb="7" eb="9">
      <t>センヨウ</t>
    </rPh>
    <rPh sb="21" eb="22">
      <t>コタ</t>
    </rPh>
    <rPh sb="24" eb="25">
      <t>カタ</t>
    </rPh>
    <phoneticPr fontId="1"/>
  </si>
  <si>
    <t>（Q2-2②で専用のマニュアルが「ある」と答えた方）マニュアルにおける産業保健職の位置づけについて、最も当てはまるものを１つ選んでください。</t>
    <rPh sb="7" eb="9">
      <t>センヨウ</t>
    </rPh>
    <rPh sb="21" eb="22">
      <t>コタ</t>
    </rPh>
    <rPh sb="24" eb="25">
      <t>カタ</t>
    </rPh>
    <rPh sb="35" eb="37">
      <t>サンギョウ</t>
    </rPh>
    <rPh sb="37" eb="39">
      <t>ホケン</t>
    </rPh>
    <rPh sb="39" eb="40">
      <t>ショク</t>
    </rPh>
    <rPh sb="41" eb="43">
      <t>イチ</t>
    </rPh>
    <rPh sb="50" eb="51">
      <t>モット</t>
    </rPh>
    <rPh sb="52" eb="53">
      <t>ア</t>
    </rPh>
    <rPh sb="62" eb="63">
      <t>エラ</t>
    </rPh>
    <phoneticPr fontId="1"/>
  </si>
  <si>
    <t>【該当する項目に〇を付けてください▼】</t>
    <phoneticPr fontId="1"/>
  </si>
  <si>
    <r>
      <t xml:space="preserve">派遣前の情報提供（現地の衛生環境や感染症対策、セルフケア指導等）
</t>
    </r>
    <r>
      <rPr>
        <sz val="9"/>
        <color rgb="FFFF0000"/>
        <rFont val="メイリオ"/>
        <family val="3"/>
        <charset val="128"/>
      </rPr>
      <t>※実施している場合は、具体的な内容を右側の記入欄（G列）にご記入ください。</t>
    </r>
    <rPh sb="0" eb="2">
      <t>ハケン</t>
    </rPh>
    <rPh sb="2" eb="3">
      <t>マエ</t>
    </rPh>
    <rPh sb="4" eb="6">
      <t>ジョウホウ</t>
    </rPh>
    <rPh sb="6" eb="8">
      <t>テイキョウ</t>
    </rPh>
    <rPh sb="9" eb="11">
      <t>ゲンチ</t>
    </rPh>
    <rPh sb="12" eb="14">
      <t>エイセイ</t>
    </rPh>
    <rPh sb="14" eb="16">
      <t>カンキョウ</t>
    </rPh>
    <rPh sb="17" eb="20">
      <t>カンセンショウ</t>
    </rPh>
    <rPh sb="20" eb="22">
      <t>タイサク</t>
    </rPh>
    <rPh sb="28" eb="30">
      <t>シドウ</t>
    </rPh>
    <rPh sb="30" eb="31">
      <t>ナド</t>
    </rPh>
    <rPh sb="34" eb="36">
      <t>ジッシ</t>
    </rPh>
    <rPh sb="40" eb="42">
      <t>バアイ</t>
    </rPh>
    <rPh sb="44" eb="47">
      <t>グタイテキ</t>
    </rPh>
    <rPh sb="48" eb="50">
      <t>ナイヨウ</t>
    </rPh>
    <rPh sb="51" eb="53">
      <t>ミギガワ</t>
    </rPh>
    <rPh sb="54" eb="56">
      <t>キニュウ</t>
    </rPh>
    <rPh sb="56" eb="57">
      <t>ラン</t>
    </rPh>
    <rPh sb="59" eb="60">
      <t>レツ</t>
    </rPh>
    <rPh sb="63" eb="65">
      <t>キニュウ</t>
    </rPh>
    <phoneticPr fontId="1"/>
  </si>
  <si>
    <t>Q4-1相談したことがない</t>
    <rPh sb="4" eb="6">
      <t>ソウダン</t>
    </rPh>
    <phoneticPr fontId="1"/>
  </si>
  <si>
    <t>Q4-1よく相談する</t>
    <rPh sb="6" eb="8">
      <t>ソウダン</t>
    </rPh>
    <phoneticPr fontId="1"/>
  </si>
  <si>
    <t>Q4-1たまに相談する</t>
    <rPh sb="7" eb="9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</si>
</sst>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FFFF"/>
      <name val="Calibri"/>
      <family val="2"/>
    </font>
    <font>
      <sz val="9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u/>
      <sz val="9"/>
      <color theme="1"/>
      <name val="メイリオ"/>
      <family val="3"/>
      <charset val="128"/>
    </font>
    <font>
      <b/>
      <u/>
      <sz val="9"/>
      <color theme="1"/>
      <name val="メイリオ"/>
      <family val="3"/>
      <charset val="128"/>
    </font>
    <font>
      <sz val="8.8000000000000007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9"/>
      <name val="メイリオ"/>
      <family val="3"/>
      <charset val="128"/>
    </font>
    <font>
      <sz val="11"/>
      <color rgb="FF000000"/>
      <name val="Calibri"/>
      <family val="2"/>
    </font>
    <font>
      <b/>
      <sz val="11"/>
      <color rgb="FFFFFFFF"/>
      <name val="ＭＳ ゴシック"/>
      <family val="3"/>
      <charset val="128"/>
    </font>
    <font>
      <b/>
      <sz val="11"/>
      <color rgb="FFFFFFFF"/>
      <name val="Yu Gothic"/>
      <family val="2"/>
      <charset val="128"/>
    </font>
    <font>
      <sz val="11"/>
      <name val="ＭＳ Ｐゴシック"/>
      <family val="2"/>
      <charset val="128"/>
      <scheme val="minor"/>
    </font>
    <font>
      <b/>
      <sz val="36"/>
      <color theme="1"/>
      <name val="ＭＳ Ｐゴシック"/>
      <family val="3"/>
      <charset val="128"/>
      <scheme val="major"/>
    </font>
    <font>
      <b/>
      <sz val="11"/>
      <color rgb="FFFFFFFF"/>
      <name val="Yu Gothic"/>
      <family val="3"/>
      <charset val="128"/>
    </font>
    <font>
      <sz val="9"/>
      <color rgb="FFFF0000"/>
      <name val="メイリオ"/>
      <family val="3"/>
      <charset val="128"/>
    </font>
    <font>
      <b/>
      <sz val="11"/>
      <color rgb="FFFFFFFF"/>
      <name val="Calibri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rgb="FF5B9BD5"/>
      </patternFill>
    </fill>
    <fill>
      <patternFill patternType="solid">
        <fgColor theme="3"/>
        <bgColor indexed="64"/>
      </patternFill>
    </fill>
  </fills>
  <borders count="66">
    <border>
      <left/>
      <right/>
      <top/>
      <bottom/>
      <diagonal/>
    </border>
    <border>
      <left/>
      <right/>
      <top style="mediumDashDotDot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theme="1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4" borderId="0" xfId="0" applyFont="1" applyFill="1" applyAlignment="1">
      <alignment wrapText="1"/>
    </xf>
    <xf numFmtId="0" fontId="0" fillId="0" borderId="0" xfId="0" applyAlignment="1">
      <alignment horizontal="left" vertical="top" wrapText="1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6" borderId="9" xfId="0" applyFont="1" applyFill="1" applyBorder="1" applyAlignment="1" applyProtection="1">
      <alignment vertical="top" wrapText="1"/>
      <protection locked="0"/>
    </xf>
    <xf numFmtId="0" fontId="6" fillId="6" borderId="48" xfId="0" applyFont="1" applyFill="1" applyBorder="1" applyAlignment="1" applyProtection="1">
      <alignment vertical="top" wrapText="1"/>
      <protection locked="0"/>
    </xf>
    <xf numFmtId="0" fontId="6" fillId="0" borderId="46" xfId="0" applyFont="1" applyBorder="1" applyAlignment="1" applyProtection="1">
      <alignment vertical="top" wrapText="1"/>
      <protection locked="0"/>
    </xf>
    <xf numFmtId="0" fontId="6" fillId="0" borderId="5" xfId="0" applyFont="1" applyBorder="1" applyAlignment="1" applyProtection="1">
      <alignment vertical="top" wrapText="1"/>
      <protection locked="0"/>
    </xf>
    <xf numFmtId="0" fontId="6" fillId="2" borderId="58" xfId="0" applyFont="1" applyFill="1" applyBorder="1" applyAlignment="1" applyProtection="1">
      <alignment horizontal="center" vertical="center"/>
      <protection locked="0"/>
    </xf>
    <xf numFmtId="0" fontId="6" fillId="2" borderId="59" xfId="0" applyFont="1" applyFill="1" applyBorder="1" applyAlignment="1" applyProtection="1">
      <alignment horizontal="center" vertical="center"/>
      <protection locked="0"/>
    </xf>
    <xf numFmtId="0" fontId="6" fillId="6" borderId="62" xfId="0" applyFont="1" applyFill="1" applyBorder="1" applyAlignment="1" applyProtection="1">
      <alignment vertical="top" wrapText="1"/>
      <protection locked="0"/>
    </xf>
    <xf numFmtId="0" fontId="15" fillId="0" borderId="6" xfId="0" applyFont="1" applyBorder="1" applyProtection="1">
      <alignment vertical="center"/>
      <protection locked="0"/>
    </xf>
    <xf numFmtId="0" fontId="5" fillId="7" borderId="0" xfId="0" applyFont="1" applyFill="1" applyAlignment="1">
      <alignment wrapText="1"/>
    </xf>
    <xf numFmtId="0" fontId="18" fillId="7" borderId="0" xfId="0" applyFont="1" applyFill="1" applyAlignment="1">
      <alignment wrapText="1"/>
    </xf>
    <xf numFmtId="0" fontId="19" fillId="7" borderId="0" xfId="0" applyFont="1" applyFill="1" applyAlignment="1">
      <alignment wrapText="1"/>
    </xf>
    <xf numFmtId="0" fontId="22" fillId="7" borderId="0" xfId="0" applyFont="1" applyFill="1" applyAlignment="1">
      <alignment wrapText="1"/>
    </xf>
    <xf numFmtId="0" fontId="24" fillId="7" borderId="0" xfId="0" applyFont="1" applyFill="1" applyAlignment="1">
      <alignment wrapText="1"/>
    </xf>
    <xf numFmtId="0" fontId="2" fillId="8" borderId="0" xfId="0" applyFont="1" applyFill="1" applyAlignment="1">
      <alignment wrapText="1"/>
    </xf>
    <xf numFmtId="0" fontId="17" fillId="0" borderId="0" xfId="0" applyFont="1" applyAlignment="1">
      <alignment vertical="top" wrapText="1"/>
    </xf>
    <xf numFmtId="22" fontId="17" fillId="0" borderId="0" xfId="0" applyNumberFormat="1" applyFont="1" applyAlignment="1">
      <alignment vertical="top" wrapText="1"/>
    </xf>
    <xf numFmtId="0" fontId="1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top" shrinkToFit="1"/>
      <protection locked="0"/>
    </xf>
    <xf numFmtId="0" fontId="6" fillId="0" borderId="0" xfId="0" applyFont="1" applyAlignment="1" applyProtection="1">
      <alignment horizontal="center" vertical="top" shrinkToFit="1"/>
      <protection locked="0"/>
    </xf>
    <xf numFmtId="0" fontId="6" fillId="5" borderId="39" xfId="0" applyFont="1" applyFill="1" applyBorder="1" applyAlignment="1" applyProtection="1">
      <alignment horizontal="center" vertical="center" shrinkToFit="1"/>
      <protection locked="0"/>
    </xf>
    <xf numFmtId="0" fontId="4" fillId="2" borderId="22" xfId="2" applyFill="1" applyBorder="1" applyAlignment="1" applyProtection="1">
      <alignment horizontal="center" vertical="center"/>
      <protection locked="0"/>
    </xf>
    <xf numFmtId="0" fontId="20" fillId="2" borderId="22" xfId="2" applyFont="1" applyFill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9" fillId="0" borderId="6" xfId="0" applyFont="1" applyBorder="1" applyProtection="1">
      <alignment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6" fillId="5" borderId="41" xfId="0" applyFont="1" applyFill="1" applyBorder="1" applyAlignment="1" applyProtection="1">
      <alignment horizontal="center" vertical="center" wrapText="1"/>
      <protection locked="0"/>
    </xf>
    <xf numFmtId="0" fontId="6" fillId="6" borderId="41" xfId="0" applyFont="1" applyFill="1" applyBorder="1" applyAlignment="1" applyProtection="1">
      <alignment horizontal="left" vertical="center" wrapText="1" shrinkToFi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6" borderId="47" xfId="0" applyFont="1" applyFill="1" applyBorder="1" applyAlignment="1" applyProtection="1">
      <alignment horizontal="left" vertical="center" wrapText="1"/>
      <protection locked="0"/>
    </xf>
    <xf numFmtId="0" fontId="10" fillId="6" borderId="47" xfId="0" applyFont="1" applyFill="1" applyBorder="1" applyAlignment="1" applyProtection="1">
      <alignment horizontal="left" vertical="center" wrapText="1" shrinkToFit="1"/>
      <protection locked="0"/>
    </xf>
    <xf numFmtId="0" fontId="23" fillId="0" borderId="0" xfId="0" applyFont="1" applyProtection="1">
      <alignment vertical="center"/>
      <protection locked="0"/>
    </xf>
    <xf numFmtId="0" fontId="6" fillId="6" borderId="41" xfId="0" applyFont="1" applyFill="1" applyBorder="1" applyAlignment="1" applyProtection="1">
      <alignment horizontal="left" vertical="center" shrinkToFit="1"/>
      <protection locked="0"/>
    </xf>
    <xf numFmtId="0" fontId="6" fillId="6" borderId="47" xfId="0" applyFont="1" applyFill="1" applyBorder="1" applyAlignment="1" applyProtection="1">
      <alignment horizontal="left" vertical="center" shrinkToFit="1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6" fillId="5" borderId="54" xfId="0" applyFont="1" applyFill="1" applyBorder="1">
      <alignment vertical="center"/>
    </xf>
    <xf numFmtId="0" fontId="6" fillId="5" borderId="21" xfId="0" applyFont="1" applyFill="1" applyBorder="1">
      <alignment vertical="center"/>
    </xf>
    <xf numFmtId="0" fontId="6" fillId="5" borderId="22" xfId="0" applyFont="1" applyFill="1" applyBorder="1">
      <alignment vertical="center"/>
    </xf>
    <xf numFmtId="0" fontId="6" fillId="5" borderId="34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6" fillId="5" borderId="12" xfId="0" applyFont="1" applyFill="1" applyBorder="1">
      <alignment vertical="center"/>
    </xf>
    <xf numFmtId="0" fontId="6" fillId="5" borderId="22" xfId="0" applyFont="1" applyFill="1" applyBorder="1" applyAlignment="1">
      <alignment horizontal="left" vertical="center" wrapText="1"/>
    </xf>
    <xf numFmtId="0" fontId="6" fillId="5" borderId="34" xfId="0" applyFont="1" applyFill="1" applyBorder="1" applyAlignment="1">
      <alignment horizontal="left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top"/>
    </xf>
    <xf numFmtId="0" fontId="6" fillId="0" borderId="47" xfId="0" applyFont="1" applyBorder="1" applyAlignment="1">
      <alignment horizontal="left" vertical="top"/>
    </xf>
    <xf numFmtId="0" fontId="6" fillId="0" borderId="50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vertical="top"/>
    </xf>
    <xf numFmtId="0" fontId="6" fillId="0" borderId="11" xfId="0" applyFont="1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15" xfId="0" applyFont="1" applyBorder="1" applyAlignment="1">
      <alignment vertical="top"/>
    </xf>
    <xf numFmtId="0" fontId="6" fillId="0" borderId="41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36" xfId="0" applyFont="1" applyBorder="1" applyAlignment="1">
      <alignment vertical="top"/>
    </xf>
    <xf numFmtId="0" fontId="6" fillId="0" borderId="54" xfId="0" applyFont="1" applyBorder="1" applyAlignment="1">
      <alignment horizontal="left" vertical="top" wrapText="1"/>
    </xf>
    <xf numFmtId="0" fontId="6" fillId="0" borderId="61" xfId="0" applyFont="1" applyBorder="1" applyAlignment="1">
      <alignment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53" xfId="0" applyFont="1" applyBorder="1" applyAlignment="1">
      <alignment horizontal="left" vertical="top" wrapText="1"/>
    </xf>
    <xf numFmtId="0" fontId="6" fillId="0" borderId="46" xfId="0" applyFont="1" applyBorder="1" applyAlignment="1">
      <alignment vertical="top" wrapText="1"/>
    </xf>
    <xf numFmtId="0" fontId="6" fillId="0" borderId="50" xfId="0" applyFont="1" applyBorder="1" applyAlignment="1">
      <alignment vertical="top" wrapText="1"/>
    </xf>
    <xf numFmtId="0" fontId="6" fillId="0" borderId="14" xfId="0" applyFont="1" applyBorder="1" applyAlignment="1">
      <alignment vertical="top"/>
    </xf>
    <xf numFmtId="0" fontId="6" fillId="0" borderId="47" xfId="0" applyFont="1" applyBorder="1" applyAlignment="1">
      <alignment horizontal="left" vertical="center" wrapText="1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vertical="top" wrapText="1"/>
    </xf>
    <xf numFmtId="0" fontId="21" fillId="0" borderId="63" xfId="0" applyFont="1" applyBorder="1" applyAlignment="1" applyProtection="1">
      <alignment horizontal="center" vertical="center"/>
      <protection locked="0"/>
    </xf>
    <xf numFmtId="0" fontId="21" fillId="0" borderId="64" xfId="0" applyFont="1" applyBorder="1" applyAlignment="1" applyProtection="1">
      <alignment horizontal="center" vertical="center"/>
      <protection locked="0"/>
    </xf>
    <xf numFmtId="0" fontId="21" fillId="0" borderId="65" xfId="0" applyFont="1" applyBorder="1" applyAlignment="1" applyProtection="1">
      <alignment horizontal="center" vertical="center"/>
      <protection locked="0"/>
    </xf>
    <xf numFmtId="0" fontId="6" fillId="6" borderId="53" xfId="0" applyFont="1" applyFill="1" applyBorder="1" applyAlignment="1" applyProtection="1">
      <alignment vertical="top" wrapText="1"/>
      <protection locked="0"/>
    </xf>
    <xf numFmtId="0" fontId="6" fillId="6" borderId="52" xfId="0" applyFont="1" applyFill="1" applyBorder="1" applyAlignment="1" applyProtection="1">
      <alignment vertical="top" wrapText="1"/>
      <protection locked="0"/>
    </xf>
    <xf numFmtId="0" fontId="6" fillId="6" borderId="51" xfId="0" applyFont="1" applyFill="1" applyBorder="1" applyAlignment="1" applyProtection="1">
      <alignment vertical="top" wrapText="1"/>
      <protection locked="0"/>
    </xf>
    <xf numFmtId="0" fontId="6" fillId="0" borderId="45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left" vertical="top" wrapText="1"/>
    </xf>
    <xf numFmtId="0" fontId="6" fillId="0" borderId="46" xfId="0" applyFont="1" applyBorder="1" applyAlignment="1">
      <alignment horizontal="left" vertical="top" wrapText="1"/>
    </xf>
    <xf numFmtId="0" fontId="6" fillId="0" borderId="42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11" xfId="0" applyFont="1" applyBorder="1" applyAlignment="1">
      <alignment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16" fillId="2" borderId="11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 shrinkToFit="1"/>
    </xf>
    <xf numFmtId="0" fontId="16" fillId="2" borderId="14" xfId="0" applyFont="1" applyFill="1" applyBorder="1" applyAlignment="1">
      <alignment horizontal="left" vertical="top" wrapText="1"/>
    </xf>
    <xf numFmtId="0" fontId="6" fillId="0" borderId="4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2" borderId="44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shrinkToFit="1"/>
    </xf>
    <xf numFmtId="0" fontId="16" fillId="2" borderId="52" xfId="0" applyFont="1" applyFill="1" applyBorder="1" applyAlignment="1">
      <alignment horizontal="left" vertical="top" shrinkToFit="1"/>
    </xf>
    <xf numFmtId="0" fontId="6" fillId="0" borderId="11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 shrinkToFit="1"/>
    </xf>
    <xf numFmtId="0" fontId="1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5" xfId="0" applyFont="1" applyBorder="1" applyAlignment="1">
      <alignment horizontal="left" vertical="top" shrinkToFit="1"/>
    </xf>
    <xf numFmtId="0" fontId="6" fillId="0" borderId="49" xfId="0" applyFont="1" applyBorder="1" applyAlignment="1">
      <alignment horizontal="left" vertical="top" shrinkToFit="1"/>
    </xf>
    <xf numFmtId="0" fontId="6" fillId="0" borderId="49" xfId="0" applyFont="1" applyBorder="1" applyAlignment="1">
      <alignment horizontal="left" vertical="top" wrapText="1"/>
    </xf>
    <xf numFmtId="0" fontId="16" fillId="2" borderId="49" xfId="0" applyFont="1" applyFill="1" applyBorder="1" applyAlignment="1">
      <alignment horizontal="left" vertical="top" wrapText="1"/>
    </xf>
    <xf numFmtId="0" fontId="6" fillId="2" borderId="44" xfId="0" applyFont="1" applyFill="1" applyBorder="1" applyAlignment="1" applyProtection="1">
      <alignment horizontal="left" vertical="top" wrapText="1"/>
      <protection locked="0"/>
    </xf>
    <xf numFmtId="0" fontId="16" fillId="2" borderId="55" xfId="0" applyFont="1" applyFill="1" applyBorder="1" applyAlignment="1">
      <alignment horizontal="left" vertical="top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 wrapText="1"/>
      <protection locked="0"/>
    </xf>
    <xf numFmtId="0" fontId="6" fillId="5" borderId="13" xfId="0" applyFont="1" applyFill="1" applyBorder="1" applyAlignment="1">
      <alignment horizontal="center" vertical="center" shrinkToFit="1"/>
    </xf>
    <xf numFmtId="0" fontId="6" fillId="5" borderId="11" xfId="0" applyFont="1" applyFill="1" applyBorder="1" applyAlignment="1">
      <alignment horizontal="center" vertical="center" shrinkToFit="1"/>
    </xf>
    <xf numFmtId="0" fontId="6" fillId="5" borderId="14" xfId="0" applyFont="1" applyFill="1" applyBorder="1" applyAlignment="1">
      <alignment horizontal="center" vertical="center" shrinkToFit="1"/>
    </xf>
    <xf numFmtId="0" fontId="6" fillId="5" borderId="10" xfId="0" applyFont="1" applyFill="1" applyBorder="1" applyAlignment="1" applyProtection="1">
      <alignment horizontal="left" vertical="center"/>
      <protection locked="0"/>
    </xf>
    <xf numFmtId="0" fontId="6" fillId="5" borderId="12" xfId="0" applyFont="1" applyFill="1" applyBorder="1" applyAlignment="1" applyProtection="1">
      <alignment horizontal="left" vertical="center"/>
      <protection locked="0"/>
    </xf>
    <xf numFmtId="0" fontId="6" fillId="5" borderId="3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top" wrapText="1"/>
      <protection locked="0"/>
    </xf>
    <xf numFmtId="0" fontId="6" fillId="0" borderId="30" xfId="0" applyFont="1" applyBorder="1" applyAlignment="1" applyProtection="1">
      <alignment horizontal="left" vertical="top" wrapText="1"/>
      <protection locked="0"/>
    </xf>
    <xf numFmtId="0" fontId="6" fillId="5" borderId="10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59" xfId="0" applyFont="1" applyFill="1" applyBorder="1" applyAlignment="1">
      <alignment horizontal="left" vertical="center" wrapText="1"/>
    </xf>
    <xf numFmtId="0" fontId="6" fillId="5" borderId="60" xfId="0" applyFont="1" applyFill="1" applyBorder="1" applyAlignment="1">
      <alignment horizontal="left" vertical="center" wrapText="1"/>
    </xf>
    <xf numFmtId="0" fontId="6" fillId="5" borderId="38" xfId="0" applyFont="1" applyFill="1" applyBorder="1" applyAlignment="1">
      <alignment horizontal="center" vertical="center" shrinkToFit="1"/>
    </xf>
    <xf numFmtId="0" fontId="6" fillId="5" borderId="39" xfId="0" applyFont="1" applyFill="1" applyBorder="1" applyAlignment="1">
      <alignment horizontal="center" vertical="center" shrinkToFit="1"/>
    </xf>
    <xf numFmtId="0" fontId="6" fillId="5" borderId="56" xfId="0" applyFont="1" applyFill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10" fillId="5" borderId="8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6" fillId="5" borderId="37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 shrinkToFit="1"/>
    </xf>
    <xf numFmtId="0" fontId="6" fillId="5" borderId="9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top" shrinkToFit="1"/>
    </xf>
    <xf numFmtId="0" fontId="6" fillId="5" borderId="57" xfId="0" applyFont="1" applyFill="1" applyBorder="1" applyAlignment="1">
      <alignment horizontal="center" vertical="center" shrinkToFit="1"/>
    </xf>
    <xf numFmtId="0" fontId="6" fillId="5" borderId="40" xfId="0" applyFont="1" applyFill="1" applyBorder="1" applyAlignment="1">
      <alignment horizontal="center" vertical="center" shrinkToFi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84DDE65C-601E-4F42-A87D-6D52E8E861B6}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000000"/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S$29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579119</xdr:colOff>
      <xdr:row>30</xdr:row>
      <xdr:rowOff>1</xdr:rowOff>
    </xdr:from>
    <xdr:to>
      <xdr:col>6</xdr:col>
      <xdr:colOff>1371600</xdr:colOff>
      <xdr:row>30</xdr:row>
      <xdr:rowOff>173181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93864" y="6186056"/>
          <a:ext cx="6632172" cy="173180"/>
        </a:xfrm>
        <a:prstGeom prst="bracketPair">
          <a:avLst>
            <a:gd name="adj" fmla="val 7129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20052</xdr:colOff>
      <xdr:row>99</xdr:row>
      <xdr:rowOff>140368</xdr:rowOff>
    </xdr:from>
    <xdr:to>
      <xdr:col>4</xdr:col>
      <xdr:colOff>100263</xdr:colOff>
      <xdr:row>101</xdr:row>
      <xdr:rowOff>120316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4E8337B-9C7B-6A74-DC91-3A05DF009D58}"/>
            </a:ext>
          </a:extLst>
        </xdr:cNvPr>
        <xdr:cNvSpPr txBox="1"/>
      </xdr:nvSpPr>
      <xdr:spPr>
        <a:xfrm>
          <a:off x="260684" y="31462579"/>
          <a:ext cx="2085474" cy="44115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/>
            <a:t>対面参加者用受付票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27</xdr:row>
          <xdr:rowOff>142875</xdr:rowOff>
        </xdr:from>
        <xdr:to>
          <xdr:col>1</xdr:col>
          <xdr:colOff>628650</xdr:colOff>
          <xdr:row>29</xdr:row>
          <xdr:rowOff>38100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110"/>
  <sheetViews>
    <sheetView showGridLines="0" tabSelected="1" topLeftCell="A46" zoomScale="110" zoomScaleNormal="110" workbookViewId="0">
      <selection activeCell="I95" sqref="I95"/>
    </sheetView>
  </sheetViews>
  <sheetFormatPr defaultColWidth="5.625" defaultRowHeight="18" customHeight="1"/>
  <cols>
    <col min="1" max="1" width="3.125" style="25" customWidth="1"/>
    <col min="2" max="2" width="8.5" style="25" customWidth="1"/>
    <col min="3" max="3" width="3.375" style="26" customWidth="1"/>
    <col min="4" max="4" width="14.375" style="25" customWidth="1"/>
    <col min="5" max="5" width="41.375" style="25" customWidth="1"/>
    <col min="6" max="6" width="17.625" style="25" customWidth="1"/>
    <col min="7" max="7" width="21.125" style="25" customWidth="1"/>
    <col min="8" max="8" width="5.625" style="25"/>
    <col min="9" max="14" width="5.625" style="25" customWidth="1"/>
    <col min="15" max="15" width="12.25" style="25" customWidth="1"/>
    <col min="16" max="18" width="5.625" style="25" customWidth="1"/>
    <col min="19" max="19" width="5.625" style="25" hidden="1" customWidth="1"/>
    <col min="20" max="16384" width="5.625" style="25"/>
  </cols>
  <sheetData>
    <row r="1" spans="1:7" ht="12" customHeight="1">
      <c r="A1" s="95" t="s">
        <v>95</v>
      </c>
      <c r="B1" s="95"/>
      <c r="C1" s="96"/>
      <c r="D1" s="95"/>
      <c r="E1" s="95"/>
      <c r="F1" s="95"/>
      <c r="G1" s="95"/>
    </row>
    <row r="2" spans="1:7" ht="18" customHeight="1">
      <c r="A2" s="188" t="s">
        <v>28</v>
      </c>
      <c r="B2" s="188"/>
      <c r="C2" s="188"/>
      <c r="D2" s="188"/>
      <c r="E2" s="188"/>
      <c r="F2" s="188"/>
      <c r="G2" s="188"/>
    </row>
    <row r="3" spans="1:7" ht="14.25" customHeight="1">
      <c r="A3" s="188"/>
      <c r="B3" s="188"/>
      <c r="C3" s="188"/>
      <c r="D3" s="188"/>
      <c r="E3" s="188"/>
      <c r="F3" s="188"/>
      <c r="G3" s="188"/>
    </row>
    <row r="4" spans="1:7" ht="18" customHeight="1">
      <c r="A4" s="97"/>
      <c r="B4" s="189" t="s">
        <v>3</v>
      </c>
      <c r="C4" s="189"/>
      <c r="D4" s="190" t="s">
        <v>29</v>
      </c>
      <c r="E4" s="190"/>
      <c r="F4" s="190"/>
      <c r="G4" s="190"/>
    </row>
    <row r="5" spans="1:7" ht="18" customHeight="1">
      <c r="A5" s="97"/>
      <c r="B5" s="191" t="s">
        <v>96</v>
      </c>
      <c r="C5" s="192"/>
      <c r="D5" s="195" t="s">
        <v>38</v>
      </c>
      <c r="E5" s="196"/>
      <c r="F5" s="196"/>
      <c r="G5" s="197"/>
    </row>
    <row r="6" spans="1:7" ht="10.5" customHeight="1">
      <c r="A6" s="97"/>
      <c r="B6" s="193"/>
      <c r="C6" s="194"/>
      <c r="D6" s="198"/>
      <c r="E6" s="199"/>
      <c r="F6" s="199"/>
      <c r="G6" s="200"/>
    </row>
    <row r="7" spans="1:7" ht="18" customHeight="1">
      <c r="A7" s="97"/>
      <c r="B7" s="167" t="s">
        <v>8</v>
      </c>
      <c r="C7" s="167"/>
      <c r="D7" s="169" t="s">
        <v>30</v>
      </c>
      <c r="E7" s="169"/>
      <c r="F7" s="169"/>
      <c r="G7" s="169"/>
    </row>
    <row r="8" spans="1:7" ht="1.5" customHeight="1">
      <c r="A8" s="97"/>
      <c r="B8" s="168"/>
      <c r="C8" s="168"/>
      <c r="D8" s="170"/>
      <c r="E8" s="170"/>
      <c r="F8" s="170"/>
      <c r="G8" s="170"/>
    </row>
    <row r="9" spans="1:7" ht="4.5" customHeight="1">
      <c r="A9" s="97"/>
      <c r="B9" s="98"/>
      <c r="C9" s="98"/>
      <c r="D9" s="99"/>
      <c r="E9" s="99"/>
      <c r="F9" s="99"/>
      <c r="G9" s="99"/>
    </row>
    <row r="10" spans="1:7" ht="15" customHeight="1">
      <c r="A10" s="97"/>
      <c r="B10" s="79" t="s">
        <v>146</v>
      </c>
      <c r="C10" s="100"/>
      <c r="D10" s="97"/>
      <c r="E10" s="97"/>
      <c r="F10" s="97"/>
      <c r="G10" s="97"/>
    </row>
    <row r="11" spans="1:7" ht="15" customHeight="1">
      <c r="A11" s="97"/>
      <c r="B11" s="101" t="s">
        <v>17</v>
      </c>
      <c r="C11" s="102"/>
      <c r="D11" s="103"/>
      <c r="E11" s="103"/>
      <c r="F11" s="104"/>
      <c r="G11" s="104"/>
    </row>
    <row r="12" spans="1:7" ht="15" customHeight="1">
      <c r="A12" s="97"/>
      <c r="B12" s="180" t="s">
        <v>18</v>
      </c>
      <c r="C12" s="180"/>
      <c r="D12" s="180"/>
      <c r="E12" s="180"/>
      <c r="F12" s="180"/>
      <c r="G12" s="180"/>
    </row>
    <row r="13" spans="1:7" ht="6.75" customHeight="1" thickBot="1">
      <c r="B13" s="28"/>
      <c r="C13" s="29"/>
      <c r="D13" s="28"/>
      <c r="E13" s="28"/>
      <c r="F13" s="28"/>
      <c r="G13" s="28"/>
    </row>
    <row r="14" spans="1:7" ht="15" customHeight="1" thickTop="1" thickBot="1">
      <c r="B14" s="164" t="s">
        <v>10</v>
      </c>
      <c r="C14" s="165"/>
      <c r="D14" s="166"/>
      <c r="E14" s="30" t="s">
        <v>11</v>
      </c>
      <c r="F14" s="181" t="s">
        <v>12</v>
      </c>
      <c r="G14" s="182"/>
    </row>
    <row r="15" spans="1:7" ht="18" customHeight="1">
      <c r="B15" s="173" t="s">
        <v>31</v>
      </c>
      <c r="C15" s="174"/>
      <c r="D15" s="174"/>
      <c r="E15" s="11"/>
      <c r="F15" s="59"/>
      <c r="G15" s="60"/>
    </row>
    <row r="16" spans="1:7" ht="18" customHeight="1">
      <c r="B16" s="175" t="s">
        <v>122</v>
      </c>
      <c r="C16" s="176"/>
      <c r="D16" s="177"/>
      <c r="E16" s="4"/>
      <c r="F16" s="186"/>
      <c r="G16" s="187"/>
    </row>
    <row r="17" spans="2:19" ht="18" customHeight="1">
      <c r="B17" s="183" t="s">
        <v>111</v>
      </c>
      <c r="C17" s="184"/>
      <c r="D17" s="185"/>
      <c r="E17" s="26"/>
      <c r="F17" s="61"/>
      <c r="G17" s="62"/>
    </row>
    <row r="18" spans="2:19" ht="28.5" customHeight="1">
      <c r="B18" s="178" t="s">
        <v>123</v>
      </c>
      <c r="C18" s="179"/>
      <c r="D18" s="179"/>
      <c r="E18" s="5"/>
      <c r="F18" s="63" t="s">
        <v>76</v>
      </c>
      <c r="G18" s="64"/>
    </row>
    <row r="19" spans="2:19" ht="18" customHeight="1">
      <c r="B19" s="171" t="s">
        <v>1</v>
      </c>
      <c r="C19" s="172"/>
      <c r="D19" s="172"/>
      <c r="E19" s="5"/>
      <c r="F19" s="63"/>
      <c r="G19" s="64"/>
    </row>
    <row r="20" spans="2:19" ht="18" customHeight="1">
      <c r="B20" s="143" t="s">
        <v>0</v>
      </c>
      <c r="C20" s="144"/>
      <c r="D20" s="144"/>
      <c r="E20" s="5"/>
      <c r="F20" s="63"/>
      <c r="G20" s="64"/>
    </row>
    <row r="21" spans="2:19" ht="18" customHeight="1">
      <c r="B21" s="143" t="s">
        <v>124</v>
      </c>
      <c r="C21" s="144"/>
      <c r="D21" s="144"/>
      <c r="E21" s="6"/>
      <c r="F21" s="63" t="s">
        <v>76</v>
      </c>
      <c r="G21" s="64"/>
    </row>
    <row r="22" spans="2:19" ht="18" customHeight="1">
      <c r="B22" s="149" t="s">
        <v>33</v>
      </c>
      <c r="C22" s="150"/>
      <c r="D22" s="151"/>
      <c r="E22" s="5"/>
      <c r="F22" s="152"/>
      <c r="G22" s="153"/>
    </row>
    <row r="23" spans="2:19" ht="18" customHeight="1">
      <c r="B23" s="145" t="s">
        <v>32</v>
      </c>
      <c r="C23" s="146"/>
      <c r="D23" s="147"/>
      <c r="E23" s="5"/>
      <c r="F23" s="63" t="s">
        <v>21</v>
      </c>
      <c r="G23" s="64"/>
    </row>
    <row r="24" spans="2:19" ht="30" customHeight="1">
      <c r="B24" s="154" t="s">
        <v>2</v>
      </c>
      <c r="C24" s="155"/>
      <c r="D24" s="156"/>
      <c r="E24" s="31"/>
      <c r="F24" s="160" t="s">
        <v>27</v>
      </c>
      <c r="G24" s="161"/>
      <c r="I24" s="26"/>
    </row>
    <row r="25" spans="2:19" ht="21.75" customHeight="1">
      <c r="B25" s="145" t="s">
        <v>135</v>
      </c>
      <c r="C25" s="146"/>
      <c r="D25" s="147"/>
      <c r="E25" s="32"/>
      <c r="F25" s="65"/>
      <c r="G25" s="66"/>
      <c r="I25" s="26"/>
    </row>
    <row r="26" spans="2:19" ht="18" customHeight="1" thickBot="1">
      <c r="B26" s="141" t="s">
        <v>13</v>
      </c>
      <c r="C26" s="142"/>
      <c r="D26" s="142"/>
      <c r="E26" s="12"/>
      <c r="F26" s="162" t="s">
        <v>20</v>
      </c>
      <c r="G26" s="163"/>
      <c r="I26" s="26"/>
    </row>
    <row r="27" spans="2:19" ht="18" customHeight="1">
      <c r="B27" s="33" t="s">
        <v>14</v>
      </c>
      <c r="C27" s="34"/>
      <c r="D27" s="34"/>
      <c r="E27" s="34"/>
      <c r="F27" s="35"/>
      <c r="G27" s="36"/>
      <c r="I27" s="26"/>
    </row>
    <row r="28" spans="2:19" ht="15" customHeight="1">
      <c r="B28" s="37" t="s">
        <v>36</v>
      </c>
      <c r="E28" s="38"/>
      <c r="F28" s="38"/>
      <c r="G28" s="39"/>
      <c r="I28" s="26"/>
    </row>
    <row r="29" spans="2:19" ht="15" customHeight="1">
      <c r="B29" s="40"/>
      <c r="C29" s="24" t="s">
        <v>37</v>
      </c>
      <c r="E29" s="38"/>
      <c r="F29" s="38"/>
      <c r="G29" s="39"/>
      <c r="I29" s="26"/>
      <c r="S29" s="25" t="b">
        <v>0</v>
      </c>
    </row>
    <row r="30" spans="2:19" ht="15" customHeight="1">
      <c r="B30" s="37" t="s">
        <v>16</v>
      </c>
      <c r="E30" s="38"/>
      <c r="F30" s="38"/>
      <c r="G30" s="39"/>
      <c r="I30" s="26"/>
    </row>
    <row r="31" spans="2:19" ht="22.15" customHeight="1" thickBot="1">
      <c r="B31" s="41"/>
      <c r="C31" s="158"/>
      <c r="D31" s="158"/>
      <c r="E31" s="158"/>
      <c r="F31" s="158"/>
      <c r="G31" s="159"/>
      <c r="I31" s="26"/>
    </row>
    <row r="32" spans="2:19" ht="8.25" customHeight="1">
      <c r="B32" s="42"/>
      <c r="C32" s="43"/>
      <c r="D32" s="27"/>
      <c r="E32" s="27"/>
      <c r="F32" s="27"/>
      <c r="G32" s="27"/>
      <c r="I32" s="26"/>
    </row>
    <row r="33" spans="2:7" ht="30" customHeight="1">
      <c r="B33" s="44" t="s">
        <v>15</v>
      </c>
      <c r="E33" s="45"/>
      <c r="F33" s="38"/>
      <c r="G33" s="38"/>
    </row>
    <row r="34" spans="2:7" ht="24" customHeight="1">
      <c r="B34" s="148" t="s">
        <v>77</v>
      </c>
      <c r="C34" s="148"/>
      <c r="D34" s="148"/>
      <c r="E34" s="148"/>
      <c r="F34" s="148"/>
      <c r="G34" s="148"/>
    </row>
    <row r="35" spans="2:7" ht="33" customHeight="1">
      <c r="B35" s="157" t="s">
        <v>19</v>
      </c>
      <c r="C35" s="157"/>
      <c r="D35" s="157"/>
      <c r="E35" s="157"/>
      <c r="F35" s="157"/>
      <c r="G35" s="157"/>
    </row>
    <row r="36" spans="2:7" ht="6.75" customHeight="1">
      <c r="B36" s="27"/>
      <c r="C36" s="43"/>
      <c r="D36" s="27"/>
      <c r="E36" s="27"/>
      <c r="F36" s="27"/>
      <c r="G36" s="27"/>
    </row>
    <row r="37" spans="2:7" ht="18.75" customHeight="1">
      <c r="B37" s="67" t="s">
        <v>44</v>
      </c>
      <c r="C37" s="140" t="s">
        <v>45</v>
      </c>
      <c r="D37" s="140"/>
      <c r="E37" s="140"/>
      <c r="F37" s="67" t="s">
        <v>78</v>
      </c>
      <c r="G37" s="46" t="s">
        <v>46</v>
      </c>
    </row>
    <row r="38" spans="2:7" ht="31.5" customHeight="1">
      <c r="B38" s="68" t="s">
        <v>34</v>
      </c>
      <c r="C38" s="125" t="s">
        <v>43</v>
      </c>
      <c r="D38" s="126"/>
      <c r="E38" s="126"/>
      <c r="F38" s="47"/>
      <c r="G38" s="82" t="s">
        <v>47</v>
      </c>
    </row>
    <row r="39" spans="2:7" ht="36.75" customHeight="1">
      <c r="B39" s="69" t="s">
        <v>35</v>
      </c>
      <c r="C39" s="112" t="s">
        <v>117</v>
      </c>
      <c r="D39" s="113"/>
      <c r="E39" s="113"/>
      <c r="F39" s="49" t="s">
        <v>211</v>
      </c>
      <c r="G39" s="83"/>
    </row>
    <row r="40" spans="2:7" ht="18" customHeight="1">
      <c r="B40" s="69"/>
      <c r="C40" s="75" t="s">
        <v>48</v>
      </c>
      <c r="D40" s="76" t="s">
        <v>39</v>
      </c>
      <c r="E40" s="77"/>
      <c r="F40" s="7"/>
      <c r="G40" s="84"/>
    </row>
    <row r="41" spans="2:7" ht="18" customHeight="1">
      <c r="B41" s="69"/>
      <c r="C41" s="78" t="s">
        <v>49</v>
      </c>
      <c r="D41" s="79" t="s">
        <v>80</v>
      </c>
      <c r="E41" s="80"/>
      <c r="F41" s="8"/>
      <c r="G41" s="85"/>
    </row>
    <row r="42" spans="2:7" ht="18" customHeight="1">
      <c r="B42" s="69"/>
      <c r="C42" s="75" t="s">
        <v>50</v>
      </c>
      <c r="D42" s="76" t="s">
        <v>81</v>
      </c>
      <c r="E42" s="77"/>
      <c r="F42" s="7"/>
      <c r="G42" s="84"/>
    </row>
    <row r="43" spans="2:7" ht="18" customHeight="1">
      <c r="B43" s="69"/>
      <c r="C43" s="78" t="s">
        <v>51</v>
      </c>
      <c r="D43" s="79" t="s">
        <v>42</v>
      </c>
      <c r="E43" s="80"/>
      <c r="F43" s="8"/>
      <c r="G43" s="85"/>
    </row>
    <row r="44" spans="2:7" ht="18" customHeight="1">
      <c r="B44" s="69"/>
      <c r="C44" s="75" t="s">
        <v>52</v>
      </c>
      <c r="D44" s="76" t="s">
        <v>40</v>
      </c>
      <c r="E44" s="77"/>
      <c r="F44" s="7"/>
      <c r="G44" s="84"/>
    </row>
    <row r="45" spans="2:7" ht="18" customHeight="1">
      <c r="B45" s="69"/>
      <c r="C45" s="75" t="s">
        <v>53</v>
      </c>
      <c r="D45" s="76" t="s">
        <v>41</v>
      </c>
      <c r="E45" s="77"/>
      <c r="F45" s="7"/>
      <c r="G45" s="84"/>
    </row>
    <row r="46" spans="2:7" ht="18" customHeight="1">
      <c r="B46" s="69"/>
      <c r="C46" s="75" t="s">
        <v>54</v>
      </c>
      <c r="D46" s="76" t="s">
        <v>79</v>
      </c>
      <c r="E46" s="77"/>
      <c r="F46" s="7"/>
      <c r="G46" s="84"/>
    </row>
    <row r="47" spans="2:7" ht="18" customHeight="1">
      <c r="B47" s="69"/>
      <c r="C47" s="78" t="s">
        <v>55</v>
      </c>
      <c r="D47" s="81" t="s">
        <v>56</v>
      </c>
      <c r="E47" s="81"/>
      <c r="F47" s="7"/>
      <c r="G47" s="86"/>
    </row>
    <row r="48" spans="2:7" ht="48" customHeight="1">
      <c r="B48" s="69"/>
      <c r="C48" s="109"/>
      <c r="D48" s="110"/>
      <c r="E48" s="110"/>
      <c r="F48" s="110"/>
      <c r="G48" s="111"/>
    </row>
    <row r="49" spans="2:8" ht="35.25" customHeight="1">
      <c r="B49" s="70" t="s">
        <v>88</v>
      </c>
      <c r="C49" s="117" t="s">
        <v>89</v>
      </c>
      <c r="D49" s="118"/>
      <c r="E49" s="118"/>
      <c r="F49" s="47"/>
      <c r="G49" s="82" t="s">
        <v>102</v>
      </c>
    </row>
    <row r="50" spans="2:8" ht="18" customHeight="1">
      <c r="B50" s="71" t="s">
        <v>90</v>
      </c>
      <c r="C50" s="114" t="s">
        <v>91</v>
      </c>
      <c r="D50" s="115"/>
      <c r="E50" s="115"/>
      <c r="F50" s="115"/>
      <c r="G50" s="116"/>
    </row>
    <row r="51" spans="2:8" ht="48" customHeight="1">
      <c r="B51" s="72"/>
      <c r="C51" s="109"/>
      <c r="D51" s="110"/>
      <c r="E51" s="110"/>
      <c r="F51" s="110"/>
      <c r="G51" s="111"/>
    </row>
    <row r="52" spans="2:8" ht="31.5" customHeight="1">
      <c r="B52" s="68" t="s">
        <v>57</v>
      </c>
      <c r="C52" s="125" t="s">
        <v>93</v>
      </c>
      <c r="D52" s="126"/>
      <c r="E52" s="126"/>
      <c r="F52" s="47"/>
      <c r="G52" s="48" t="s">
        <v>113</v>
      </c>
    </row>
    <row r="53" spans="2:8" ht="51.75" customHeight="1">
      <c r="B53" s="73" t="s">
        <v>58</v>
      </c>
      <c r="C53" s="112" t="s">
        <v>59</v>
      </c>
      <c r="D53" s="113"/>
      <c r="E53" s="113"/>
      <c r="F53" s="49" t="s">
        <v>126</v>
      </c>
      <c r="G53" s="83"/>
    </row>
    <row r="54" spans="2:8" ht="20.25" customHeight="1">
      <c r="B54" s="69"/>
      <c r="C54" s="75" t="s">
        <v>48</v>
      </c>
      <c r="D54" s="135" t="s">
        <v>97</v>
      </c>
      <c r="E54" s="135"/>
      <c r="F54" s="7"/>
      <c r="G54" s="84"/>
    </row>
    <row r="55" spans="2:8" ht="20.25" customHeight="1">
      <c r="B55" s="69"/>
      <c r="C55" s="78" t="s">
        <v>49</v>
      </c>
      <c r="D55" s="136" t="s">
        <v>60</v>
      </c>
      <c r="E55" s="136"/>
      <c r="F55" s="7"/>
      <c r="G55" s="85"/>
    </row>
    <row r="56" spans="2:8" ht="34.5" customHeight="1">
      <c r="B56" s="69"/>
      <c r="C56" s="75" t="s">
        <v>50</v>
      </c>
      <c r="D56" s="136" t="s">
        <v>98</v>
      </c>
      <c r="E56" s="136"/>
      <c r="F56" s="7"/>
      <c r="G56" s="105"/>
    </row>
    <row r="57" spans="2:8" ht="36" customHeight="1">
      <c r="B57" s="69"/>
      <c r="C57" s="75" t="s">
        <v>51</v>
      </c>
      <c r="D57" s="137" t="s">
        <v>120</v>
      </c>
      <c r="E57" s="137"/>
      <c r="F57" s="7"/>
      <c r="G57" s="84"/>
    </row>
    <row r="58" spans="2:8" ht="36.75" customHeight="1">
      <c r="B58" s="69"/>
      <c r="C58" s="75" t="s">
        <v>52</v>
      </c>
      <c r="D58" s="137" t="s">
        <v>61</v>
      </c>
      <c r="E58" s="137"/>
      <c r="F58" s="7"/>
      <c r="G58" s="84"/>
    </row>
    <row r="59" spans="2:8" ht="50.25" customHeight="1">
      <c r="B59" s="69"/>
      <c r="C59" s="75" t="s">
        <v>53</v>
      </c>
      <c r="D59" s="137" t="s">
        <v>101</v>
      </c>
      <c r="E59" s="137"/>
      <c r="F59" s="7"/>
      <c r="G59" s="84"/>
    </row>
    <row r="60" spans="2:8" ht="35.25" customHeight="1">
      <c r="B60" s="69"/>
      <c r="C60" s="87" t="s">
        <v>54</v>
      </c>
      <c r="D60" s="139" t="s">
        <v>121</v>
      </c>
      <c r="E60" s="139"/>
      <c r="F60" s="7"/>
      <c r="G60" s="88"/>
    </row>
    <row r="61" spans="2:8" ht="18" customHeight="1">
      <c r="B61" s="69"/>
      <c r="C61" s="78" t="s">
        <v>55</v>
      </c>
      <c r="D61" s="81" t="s">
        <v>56</v>
      </c>
      <c r="E61" s="81"/>
      <c r="F61" s="7"/>
      <c r="G61" s="86"/>
    </row>
    <row r="62" spans="2:8" ht="48" customHeight="1">
      <c r="B62" s="69"/>
      <c r="C62" s="109"/>
      <c r="D62" s="110"/>
      <c r="E62" s="110"/>
      <c r="F62" s="110"/>
      <c r="G62" s="111"/>
    </row>
    <row r="63" spans="2:8" ht="31.15" customHeight="1">
      <c r="B63" s="71" t="s">
        <v>62</v>
      </c>
      <c r="C63" s="115" t="s">
        <v>209</v>
      </c>
      <c r="D63" s="115"/>
      <c r="E63" s="115"/>
      <c r="F63" s="50" t="s">
        <v>125</v>
      </c>
      <c r="G63" s="91" t="str">
        <f>IF(COUNTIF(F64:F68, "〇")&gt;1, "⚠️①〜⑤の中で「〇」は1つしか選べません！", "")</f>
        <v/>
      </c>
      <c r="H63" s="51"/>
    </row>
    <row r="64" spans="2:8" ht="18" customHeight="1">
      <c r="B64" s="74"/>
      <c r="C64" s="75" t="s">
        <v>48</v>
      </c>
      <c r="D64" s="120" t="s">
        <v>63</v>
      </c>
      <c r="E64" s="120"/>
      <c r="F64" s="7"/>
      <c r="G64" s="85"/>
    </row>
    <row r="65" spans="2:8" ht="18" customHeight="1">
      <c r="B65" s="74"/>
      <c r="C65" s="78" t="s">
        <v>49</v>
      </c>
      <c r="D65" s="120" t="s">
        <v>64</v>
      </c>
      <c r="E65" s="120"/>
      <c r="F65" s="8"/>
      <c r="G65" s="85"/>
    </row>
    <row r="66" spans="2:8" ht="18" customHeight="1">
      <c r="B66" s="74"/>
      <c r="C66" s="75" t="s">
        <v>50</v>
      </c>
      <c r="D66" s="128" t="s">
        <v>65</v>
      </c>
      <c r="E66" s="128"/>
      <c r="F66" s="7"/>
      <c r="G66" s="85"/>
    </row>
    <row r="67" spans="2:8" ht="18" customHeight="1">
      <c r="B67" s="74"/>
      <c r="C67" s="89" t="s">
        <v>51</v>
      </c>
      <c r="D67" s="134" t="s">
        <v>66</v>
      </c>
      <c r="E67" s="134"/>
      <c r="F67" s="8" t="s">
        <v>112</v>
      </c>
      <c r="G67" s="85"/>
    </row>
    <row r="68" spans="2:8" ht="18" customHeight="1">
      <c r="B68" s="72"/>
      <c r="C68" s="90" t="s">
        <v>52</v>
      </c>
      <c r="D68" s="129" t="s">
        <v>106</v>
      </c>
      <c r="E68" s="129"/>
      <c r="F68" s="13"/>
      <c r="G68" s="92"/>
    </row>
    <row r="69" spans="2:8" ht="33.6" customHeight="1">
      <c r="B69" s="71" t="s">
        <v>114</v>
      </c>
      <c r="C69" s="138" t="s">
        <v>210</v>
      </c>
      <c r="D69" s="138"/>
      <c r="E69" s="138"/>
      <c r="F69" s="52"/>
      <c r="G69" s="9"/>
      <c r="H69" s="51"/>
    </row>
    <row r="70" spans="2:8" ht="37.5" customHeight="1">
      <c r="B70" s="70" t="s">
        <v>115</v>
      </c>
      <c r="C70" s="127" t="s">
        <v>116</v>
      </c>
      <c r="D70" s="127"/>
      <c r="E70" s="127"/>
      <c r="F70" s="52"/>
      <c r="G70" s="48"/>
    </row>
    <row r="71" spans="2:8" ht="37.5" customHeight="1">
      <c r="B71" s="70" t="s">
        <v>67</v>
      </c>
      <c r="C71" s="115" t="s">
        <v>69</v>
      </c>
      <c r="D71" s="115"/>
      <c r="E71" s="115"/>
      <c r="F71" s="52"/>
      <c r="G71" s="82" t="s">
        <v>104</v>
      </c>
      <c r="H71" s="51"/>
    </row>
    <row r="72" spans="2:8" ht="36.75" customHeight="1">
      <c r="B72" s="71" t="s">
        <v>68</v>
      </c>
      <c r="C72" s="114" t="s">
        <v>118</v>
      </c>
      <c r="D72" s="115"/>
      <c r="E72" s="115"/>
      <c r="F72" s="49" t="s">
        <v>211</v>
      </c>
      <c r="G72" s="83"/>
    </row>
    <row r="73" spans="2:8" ht="18" customHeight="1">
      <c r="B73" s="69"/>
      <c r="C73" s="75" t="s">
        <v>48</v>
      </c>
      <c r="D73" s="76" t="s">
        <v>71</v>
      </c>
      <c r="E73" s="77"/>
      <c r="F73" s="7"/>
      <c r="G73" s="84"/>
    </row>
    <row r="74" spans="2:8" ht="45.75" customHeight="1">
      <c r="B74" s="69"/>
      <c r="C74" s="78" t="s">
        <v>49</v>
      </c>
      <c r="D74" s="123" t="s">
        <v>212</v>
      </c>
      <c r="E74" s="128"/>
      <c r="F74" s="8"/>
      <c r="G74" s="10"/>
    </row>
    <row r="75" spans="2:8" ht="18" customHeight="1">
      <c r="B75" s="69"/>
      <c r="C75" s="75" t="s">
        <v>50</v>
      </c>
      <c r="D75" s="76" t="s">
        <v>72</v>
      </c>
      <c r="E75" s="77"/>
      <c r="F75" s="7" t="s">
        <v>112</v>
      </c>
      <c r="G75" s="84"/>
    </row>
    <row r="76" spans="2:8" ht="18" customHeight="1">
      <c r="B76" s="69"/>
      <c r="C76" s="78" t="s">
        <v>51</v>
      </c>
      <c r="D76" s="128" t="s">
        <v>107</v>
      </c>
      <c r="E76" s="128"/>
      <c r="F76" s="8" t="s">
        <v>112</v>
      </c>
      <c r="G76" s="85"/>
    </row>
    <row r="77" spans="2:8" ht="18" customHeight="1">
      <c r="B77" s="69"/>
      <c r="C77" s="75" t="s">
        <v>52</v>
      </c>
      <c r="D77" s="130" t="s">
        <v>73</v>
      </c>
      <c r="E77" s="130"/>
      <c r="F77" s="7" t="s">
        <v>112</v>
      </c>
      <c r="G77" s="84"/>
    </row>
    <row r="78" spans="2:8" ht="18" customHeight="1">
      <c r="B78" s="69"/>
      <c r="C78" s="75" t="s">
        <v>53</v>
      </c>
      <c r="D78" s="128" t="s">
        <v>92</v>
      </c>
      <c r="E78" s="131"/>
      <c r="F78" s="7"/>
      <c r="G78" s="84"/>
    </row>
    <row r="79" spans="2:8" ht="18" customHeight="1">
      <c r="B79" s="69"/>
      <c r="C79" s="78" t="s">
        <v>54</v>
      </c>
      <c r="D79" s="76" t="s">
        <v>56</v>
      </c>
      <c r="E79" s="76"/>
      <c r="F79" s="7" t="s">
        <v>112</v>
      </c>
      <c r="G79" s="93"/>
    </row>
    <row r="80" spans="2:8" ht="48" customHeight="1">
      <c r="B80" s="69"/>
      <c r="C80" s="109"/>
      <c r="D80" s="110"/>
      <c r="E80" s="110"/>
      <c r="F80" s="110"/>
      <c r="G80" s="111"/>
    </row>
    <row r="81" spans="2:8" ht="35.25" customHeight="1">
      <c r="B81" s="70" t="s">
        <v>74</v>
      </c>
      <c r="C81" s="117" t="s">
        <v>75</v>
      </c>
      <c r="D81" s="118"/>
      <c r="E81" s="118"/>
      <c r="F81" s="52"/>
      <c r="G81" s="82"/>
    </row>
    <row r="82" spans="2:8" ht="36" customHeight="1">
      <c r="B82" s="70" t="s">
        <v>82</v>
      </c>
      <c r="C82" s="113" t="s">
        <v>110</v>
      </c>
      <c r="D82" s="113"/>
      <c r="E82" s="113"/>
      <c r="F82" s="53"/>
      <c r="G82" s="94" t="s">
        <v>105</v>
      </c>
    </row>
    <row r="83" spans="2:8" ht="18" customHeight="1">
      <c r="B83" s="71" t="s">
        <v>83</v>
      </c>
      <c r="C83" s="114" t="s">
        <v>99</v>
      </c>
      <c r="D83" s="115"/>
      <c r="E83" s="115"/>
      <c r="F83" s="115"/>
      <c r="G83" s="116"/>
    </row>
    <row r="84" spans="2:8" ht="48" customHeight="1">
      <c r="B84" s="74"/>
      <c r="C84" s="109"/>
      <c r="D84" s="110"/>
      <c r="E84" s="110"/>
      <c r="F84" s="110"/>
      <c r="G84" s="111"/>
    </row>
    <row r="85" spans="2:8" ht="40.5" customHeight="1">
      <c r="B85" s="73" t="s">
        <v>84</v>
      </c>
      <c r="C85" s="112" t="s">
        <v>127</v>
      </c>
      <c r="D85" s="113"/>
      <c r="E85" s="113"/>
      <c r="F85" s="49" t="s">
        <v>211</v>
      </c>
      <c r="G85" s="83"/>
    </row>
    <row r="86" spans="2:8" ht="35.25" customHeight="1">
      <c r="B86" s="69"/>
      <c r="C86" s="75" t="s">
        <v>48</v>
      </c>
      <c r="D86" s="120" t="s">
        <v>108</v>
      </c>
      <c r="E86" s="121"/>
      <c r="F86" s="7" t="s">
        <v>112</v>
      </c>
      <c r="G86" s="84"/>
    </row>
    <row r="87" spans="2:8" ht="35.25" customHeight="1">
      <c r="B87" s="69"/>
      <c r="C87" s="78" t="s">
        <v>49</v>
      </c>
      <c r="D87" s="123" t="s">
        <v>100</v>
      </c>
      <c r="E87" s="123"/>
      <c r="F87" s="7" t="s">
        <v>112</v>
      </c>
      <c r="G87" s="85"/>
    </row>
    <row r="88" spans="2:8" ht="35.25" customHeight="1">
      <c r="B88" s="69"/>
      <c r="C88" s="75" t="s">
        <v>50</v>
      </c>
      <c r="D88" s="120" t="s">
        <v>94</v>
      </c>
      <c r="E88" s="121"/>
      <c r="F88" s="7" t="s">
        <v>112</v>
      </c>
      <c r="G88" s="84"/>
    </row>
    <row r="89" spans="2:8" ht="48.75" customHeight="1">
      <c r="B89" s="69"/>
      <c r="C89" s="78" t="s">
        <v>51</v>
      </c>
      <c r="D89" s="119" t="s">
        <v>103</v>
      </c>
      <c r="E89" s="119"/>
      <c r="F89" s="8" t="s">
        <v>112</v>
      </c>
      <c r="G89" s="85"/>
    </row>
    <row r="90" spans="2:8" ht="35.25" customHeight="1">
      <c r="B90" s="69"/>
      <c r="C90" s="75" t="s">
        <v>52</v>
      </c>
      <c r="D90" s="122" t="s">
        <v>119</v>
      </c>
      <c r="E90" s="122"/>
      <c r="F90" s="7" t="s">
        <v>112</v>
      </c>
      <c r="G90" s="84"/>
    </row>
    <row r="91" spans="2:8" ht="38.25" customHeight="1">
      <c r="B91" s="69"/>
      <c r="C91" s="75" t="s">
        <v>53</v>
      </c>
      <c r="D91" s="122" t="s">
        <v>109</v>
      </c>
      <c r="E91" s="124"/>
      <c r="F91" s="7" t="s">
        <v>112</v>
      </c>
      <c r="G91" s="84"/>
    </row>
    <row r="92" spans="2:8" ht="35.25" customHeight="1">
      <c r="B92" s="69"/>
      <c r="C92" s="75" t="s">
        <v>54</v>
      </c>
      <c r="D92" s="120" t="s">
        <v>85</v>
      </c>
      <c r="E92" s="120"/>
      <c r="F92" s="7" t="s">
        <v>112</v>
      </c>
      <c r="G92" s="84"/>
    </row>
    <row r="93" spans="2:8" ht="35.25" customHeight="1">
      <c r="B93" s="69"/>
      <c r="C93" s="78" t="s">
        <v>55</v>
      </c>
      <c r="D93" s="120" t="s">
        <v>86</v>
      </c>
      <c r="E93" s="120"/>
      <c r="F93" s="7"/>
      <c r="G93" s="84"/>
    </row>
    <row r="94" spans="2:8" ht="18" customHeight="1">
      <c r="B94" s="69"/>
      <c r="C94" s="75" t="s">
        <v>70</v>
      </c>
      <c r="D94" s="76" t="s">
        <v>56</v>
      </c>
      <c r="E94" s="76"/>
      <c r="F94" s="7" t="s">
        <v>112</v>
      </c>
      <c r="G94" s="93"/>
    </row>
    <row r="95" spans="2:8" ht="48" customHeight="1">
      <c r="B95" s="69"/>
      <c r="C95" s="109"/>
      <c r="D95" s="110"/>
      <c r="E95" s="110"/>
      <c r="F95" s="110"/>
      <c r="G95" s="111"/>
    </row>
    <row r="96" spans="2:8" ht="31.5" customHeight="1">
      <c r="B96" s="71" t="s">
        <v>87</v>
      </c>
      <c r="C96" s="114" t="s">
        <v>128</v>
      </c>
      <c r="D96" s="115"/>
      <c r="E96" s="115"/>
      <c r="F96" s="115"/>
      <c r="G96" s="116"/>
      <c r="H96" s="51"/>
    </row>
    <row r="97" spans="1:7" ht="48" customHeight="1">
      <c r="B97" s="72"/>
      <c r="C97" s="109"/>
      <c r="D97" s="110"/>
      <c r="E97" s="110"/>
      <c r="F97" s="110"/>
      <c r="G97" s="111"/>
    </row>
    <row r="98" spans="1:7" ht="18" customHeight="1" thickBot="1">
      <c r="B98" s="24" t="s">
        <v>7</v>
      </c>
      <c r="D98" s="26"/>
      <c r="E98" s="26"/>
      <c r="F98" s="26"/>
      <c r="G98" s="26"/>
    </row>
    <row r="99" spans="1:7" ht="18" customHeight="1">
      <c r="A99" s="54" t="s">
        <v>5</v>
      </c>
      <c r="B99" s="54"/>
      <c r="C99" s="55"/>
      <c r="D99" s="55"/>
      <c r="E99" s="55"/>
      <c r="F99" s="55"/>
      <c r="G99" s="55"/>
    </row>
    <row r="101" spans="1:7" ht="18" customHeight="1">
      <c r="A101" s="23"/>
    </row>
    <row r="102" spans="1:7" ht="18" customHeight="1">
      <c r="A102" s="56"/>
      <c r="B102" s="56"/>
      <c r="C102" s="56"/>
      <c r="D102" s="56"/>
      <c r="E102" s="56"/>
      <c r="F102" s="56"/>
      <c r="G102" s="56"/>
    </row>
    <row r="103" spans="1:7" ht="18" customHeight="1">
      <c r="B103" s="56"/>
      <c r="C103" s="56"/>
      <c r="D103" s="56"/>
      <c r="E103" s="56"/>
      <c r="F103" s="56"/>
      <c r="G103" s="56"/>
    </row>
    <row r="104" spans="1:7" ht="18" customHeight="1" thickBot="1">
      <c r="B104" s="133">
        <f>E15</f>
        <v>0</v>
      </c>
      <c r="C104" s="133"/>
      <c r="D104" s="133"/>
      <c r="E104" s="133"/>
      <c r="F104" s="57" t="s">
        <v>4</v>
      </c>
    </row>
    <row r="105" spans="1:7" ht="18" customHeight="1" thickTop="1">
      <c r="B105" s="133">
        <f>E18</f>
        <v>0</v>
      </c>
      <c r="C105" s="133"/>
      <c r="D105" s="133"/>
      <c r="E105" s="133"/>
      <c r="F105" s="106"/>
      <c r="G105" s="14"/>
    </row>
    <row r="106" spans="1:7" ht="18" customHeight="1">
      <c r="B106" s="132">
        <f>E20</f>
        <v>0</v>
      </c>
      <c r="C106" s="132"/>
      <c r="D106" s="132"/>
      <c r="E106" s="132"/>
      <c r="F106" s="107"/>
      <c r="G106" s="14"/>
    </row>
    <row r="107" spans="1:7" ht="18" customHeight="1" thickBot="1">
      <c r="F107" s="108"/>
      <c r="G107" s="14"/>
    </row>
    <row r="108" spans="1:7" ht="18" customHeight="1" thickTop="1"/>
    <row r="109" spans="1:7" ht="18" customHeight="1">
      <c r="B109" s="25" t="s">
        <v>6</v>
      </c>
    </row>
    <row r="110" spans="1:7" ht="18" customHeight="1">
      <c r="B110" s="58" t="s">
        <v>129</v>
      </c>
    </row>
  </sheetData>
  <protectedRanges>
    <protectedRange sqref="C15:C17" name="団体名"/>
    <protectedRange sqref="C20" name="ふりがな"/>
    <protectedRange sqref="C21:C23" name="氏名"/>
    <protectedRange sqref="C18" name="部課名"/>
    <protectedRange sqref="F105" name="受付番号_1"/>
    <protectedRange sqref="A105" name="氏名2_1"/>
    <protectedRange sqref="A104" name="部課名2_1"/>
    <protectedRange sqref="A103" name="団体名2_1"/>
    <protectedRange sqref="C27" name="ＴＥＬ_5_1"/>
  </protectedRanges>
  <mergeCells count="81">
    <mergeCell ref="A2:G3"/>
    <mergeCell ref="B4:C4"/>
    <mergeCell ref="D4:G4"/>
    <mergeCell ref="B5:C6"/>
    <mergeCell ref="D5:G6"/>
    <mergeCell ref="B14:D14"/>
    <mergeCell ref="B7:C8"/>
    <mergeCell ref="D7:G8"/>
    <mergeCell ref="B19:D19"/>
    <mergeCell ref="B20:D20"/>
    <mergeCell ref="B15:D15"/>
    <mergeCell ref="B16:D16"/>
    <mergeCell ref="B18:D18"/>
    <mergeCell ref="B12:G12"/>
    <mergeCell ref="F14:G14"/>
    <mergeCell ref="B17:D17"/>
    <mergeCell ref="F16:G16"/>
    <mergeCell ref="C37:E37"/>
    <mergeCell ref="C38:E38"/>
    <mergeCell ref="B26:D26"/>
    <mergeCell ref="B21:D21"/>
    <mergeCell ref="B23:D23"/>
    <mergeCell ref="B34:G34"/>
    <mergeCell ref="B22:D22"/>
    <mergeCell ref="F22:G22"/>
    <mergeCell ref="B24:D24"/>
    <mergeCell ref="B35:G35"/>
    <mergeCell ref="C31:G31"/>
    <mergeCell ref="F24:G24"/>
    <mergeCell ref="F26:G26"/>
    <mergeCell ref="B25:D25"/>
    <mergeCell ref="C39:E39"/>
    <mergeCell ref="B106:E106"/>
    <mergeCell ref="B105:E105"/>
    <mergeCell ref="B104:E104"/>
    <mergeCell ref="C48:G48"/>
    <mergeCell ref="C53:E53"/>
    <mergeCell ref="D67:E67"/>
    <mergeCell ref="D54:E54"/>
    <mergeCell ref="D55:E55"/>
    <mergeCell ref="D56:E56"/>
    <mergeCell ref="D57:E57"/>
    <mergeCell ref="D58:E58"/>
    <mergeCell ref="D59:E59"/>
    <mergeCell ref="C69:E69"/>
    <mergeCell ref="C71:E71"/>
    <mergeCell ref="D60:E60"/>
    <mergeCell ref="C80:G80"/>
    <mergeCell ref="D76:E76"/>
    <mergeCell ref="D77:E77"/>
    <mergeCell ref="D74:E74"/>
    <mergeCell ref="D78:E78"/>
    <mergeCell ref="C49:E49"/>
    <mergeCell ref="C50:G50"/>
    <mergeCell ref="C51:G51"/>
    <mergeCell ref="C52:E52"/>
    <mergeCell ref="C72:E72"/>
    <mergeCell ref="C63:E63"/>
    <mergeCell ref="D64:E64"/>
    <mergeCell ref="C62:G62"/>
    <mergeCell ref="C70:E70"/>
    <mergeCell ref="D65:E65"/>
    <mergeCell ref="D66:E66"/>
    <mergeCell ref="D68:E68"/>
    <mergeCell ref="C81:E81"/>
    <mergeCell ref="C97:G97"/>
    <mergeCell ref="D89:E89"/>
    <mergeCell ref="D93:E93"/>
    <mergeCell ref="D86:E86"/>
    <mergeCell ref="D88:E88"/>
    <mergeCell ref="D90:E90"/>
    <mergeCell ref="D92:E92"/>
    <mergeCell ref="D87:E87"/>
    <mergeCell ref="D91:E91"/>
    <mergeCell ref="C95:G95"/>
    <mergeCell ref="C96:G96"/>
    <mergeCell ref="F105:F107"/>
    <mergeCell ref="C84:G84"/>
    <mergeCell ref="C85:E85"/>
    <mergeCell ref="C82:E82"/>
    <mergeCell ref="C83:G83"/>
  </mergeCells>
  <phoneticPr fontId="1"/>
  <conditionalFormatting sqref="B23:G23">
    <cfRule type="expression" dxfId="23" priority="4">
      <formula>AND($E$22&lt;&gt;"",LEFT($E$22,3)&lt;&gt;"産業医")</formula>
    </cfRule>
  </conditionalFormatting>
  <conditionalFormatting sqref="B39:G51">
    <cfRule type="expression" dxfId="22" priority="58">
      <formula>$F$38="ない"</formula>
    </cfRule>
    <cfRule type="expression" priority="59">
      <formula>$F$38="ない"</formula>
    </cfRule>
  </conditionalFormatting>
  <conditionalFormatting sqref="B50:G51">
    <cfRule type="expression" dxfId="21" priority="50">
      <formula>OR($F$49="ない",$F$49="わからない")</formula>
    </cfRule>
  </conditionalFormatting>
  <conditionalFormatting sqref="B53:G68 B69:E69 G69">
    <cfRule type="expression" dxfId="20" priority="56">
      <formula>OR($F$52="あまりない",$F$52="全くない")</formula>
    </cfRule>
    <cfRule type="expression" dxfId="19" priority="57">
      <formula>$F$52="あまりない""全くない"</formula>
    </cfRule>
  </conditionalFormatting>
  <conditionalFormatting sqref="B53:G70">
    <cfRule type="expression" dxfId="18" priority="46">
      <formula>OR($F$52="あまりない",$F$52="全くない",$F$52="わからない")</formula>
    </cfRule>
  </conditionalFormatting>
  <conditionalFormatting sqref="B63:G69">
    <cfRule type="expression" dxfId="17" priority="2">
      <formula>AND($F$55&lt;&gt;"〇",$F$55&lt;&gt;"")</formula>
    </cfRule>
  </conditionalFormatting>
  <conditionalFormatting sqref="B70:G70">
    <cfRule type="expression" dxfId="16" priority="20">
      <formula>OR($F$69="位置づけられていない⇒Q3-1へ",$F$69= "わからない⇒Q3-1へ")</formula>
    </cfRule>
    <cfRule type="expression" dxfId="15" priority="28">
      <formula>OR($F$70="位置づけられていない⇒Q3-1へ",$F$70="わからない⇒Q3-1へ")</formula>
    </cfRule>
    <cfRule type="expression" dxfId="14" priority="30">
      <formula>OR($F$69="位置づけられていない",$F$69="わからない")</formula>
    </cfRule>
    <cfRule type="expression" dxfId="13" priority="31">
      <formula>OR($F$70="位置づけられていない",$F$70="わからない")</formula>
    </cfRule>
    <cfRule type="expression" priority="33">
      <formula>OR($F$69="位置づけられていない",$F$69="わからない")</formula>
    </cfRule>
  </conditionalFormatting>
  <conditionalFormatting sqref="B72:G73 B74:E74 G74 B75:G77 B78:D78 F78:G78 B79:G81">
    <cfRule type="expression" priority="23">
      <formula>OR($F$71="ない",$F$71="わからない")</formula>
    </cfRule>
  </conditionalFormatting>
  <conditionalFormatting sqref="B72:G77 B78:D78 F78:G78 B79:G81">
    <cfRule type="expression" dxfId="12" priority="18">
      <formula>OR($F$71="ない",$F$71="わからない")</formula>
    </cfRule>
  </conditionalFormatting>
  <conditionalFormatting sqref="B83:G84">
    <cfRule type="expression" dxfId="11" priority="51">
      <formula>$F$82="相談・協議したことはない"</formula>
    </cfRule>
    <cfRule type="expression" dxfId="10" priority="52">
      <formula>OR($F$82="相談・協議したことがない")</formula>
    </cfRule>
    <cfRule type="expression" dxfId="9" priority="53">
      <formula>OR($F$82="ない")</formula>
    </cfRule>
  </conditionalFormatting>
  <conditionalFormatting sqref="B96:G97">
    <cfRule type="expression" dxfId="8" priority="1">
      <formula>AND(LEFT($E$22,3)&lt;&gt;"産業医",$E$22&lt;&gt;"")</formula>
    </cfRule>
  </conditionalFormatting>
  <conditionalFormatting sqref="C39:G51">
    <cfRule type="expression" dxfId="7" priority="60">
      <formula>$G$38="ない"</formula>
    </cfRule>
  </conditionalFormatting>
  <conditionalFormatting sqref="F22">
    <cfRule type="expression" dxfId="6" priority="77">
      <formula>$E22="その他（こちらの欄に詳細を記載→）"+#REF!</formula>
    </cfRule>
    <cfRule type="expression" dxfId="5" priority="78">
      <formula>$E22="その他"</formula>
    </cfRule>
  </conditionalFormatting>
  <conditionalFormatting sqref="F74">
    <cfRule type="expression" dxfId="4" priority="19">
      <formula>OR($F$71="ない",$F$71="分からない")</formula>
    </cfRule>
  </conditionalFormatting>
  <conditionalFormatting sqref="F22:G22">
    <cfRule type="expression" dxfId="3" priority="65">
      <formula>$E22 ="その他（こちらの欄に詳細を記載→）"</formula>
    </cfRule>
    <cfRule type="expression" dxfId="2" priority="66">
      <formula>$E22=" その他（こちらの欄に詳細を記載→）"</formula>
    </cfRule>
  </conditionalFormatting>
  <conditionalFormatting sqref="G74">
    <cfRule type="expression" dxfId="1" priority="49">
      <formula>$F$74="〇"</formula>
    </cfRule>
    <cfRule type="expression" dxfId="0" priority="71">
      <formula>$F74="〇"</formula>
    </cfRule>
    <cfRule type="expression" priority="72">
      <formula>$F74="〇"</formula>
    </cfRule>
    <cfRule type="colorScale" priority="73">
      <colorScale>
        <cfvo type="min"/>
        <cfvo type="max"/>
        <color rgb="FFFFFF00"/>
        <color rgb="FFFFEF9C"/>
      </colorScale>
    </cfRule>
  </conditionalFormatting>
  <dataValidations xWindow="384" yWindow="323" count="16">
    <dataValidation type="list" allowBlank="1" showInputMessage="1" showErrorMessage="1" error="プルダウンリストから選択してください。" sqref="E23" xr:uid="{B7F74FCC-6257-490F-9655-41C45F848FB5}">
      <formula1>"専属,常勤,嘱託"</formula1>
    </dataValidation>
    <dataValidation type="list" allowBlank="1" showInputMessage="1" showErrorMessage="1" error="プルダウンリストから選択してください。" sqref="E26" xr:uid="{0584653B-FE19-46A6-AE2E-B4577B7500E9}">
      <formula1>"対面,オンライン配信"</formula1>
    </dataValidation>
    <dataValidation type="custom" allowBlank="1" showInputMessage="1" showErrorMessage="1" error="苗字と名前の間に”全角スペース”を入れてください。" prompt="苗字と名前の間に”全角スペース”を入れてください" sqref="E19:E20" xr:uid="{AFAEB3AF-3C69-4C8A-8A90-9C5DC50BA5B1}">
      <formula1>COUNTIF(E19,"*　*")</formula1>
    </dataValidation>
    <dataValidation type="list" allowBlank="1" showInputMessage="1" showErrorMessage="1" error="プルダウンリストから選択してください。" sqref="E16" xr:uid="{61F648E0-AFA2-4897-A4C0-9B3A1E110EF9}">
      <formula1>"都道府県,指定都市,特別区（東京23区）,中核市・市（人口20万人以上・但し、指定都市を除く）,市町村（人口10万人以上20万人未満）,市町村（人口10万人未満）,一部事務組合・広域連合,地方独立行政法人・地方公営企業（病院、交通、水道等）,教育委員会,警察・消防"</formula1>
    </dataValidation>
    <dataValidation type="list" allowBlank="1" showInputMessage="1" showErrorMessage="1" sqref="E22" xr:uid="{5A7F9B06-209B-404E-88FA-B929E318234E}">
      <formula1>"産業医（専属・常勤・嘱託を含む）,人事・労務担当者,保健師・看護師等の職域保健スタッフ,その他（こちらの欄に詳細を記載→）"</formula1>
    </dataValidation>
    <dataValidation type="list" allowBlank="1" showInputMessage="1" sqref="F38" xr:uid="{3FE32525-77BE-45A2-A0ED-40B5ACF95C74}">
      <formula1>"ある,ない"</formula1>
    </dataValidation>
    <dataValidation type="list" allowBlank="1" showInputMessage="1" showErrorMessage="1" sqref="F73 F75:F79 F64:F68 F86:F94 F40:F47 F61" xr:uid="{C36EE05B-56BD-4C56-A39D-615A42F6060B}">
      <formula1>"〇,　　　"</formula1>
    </dataValidation>
    <dataValidation type="list" allowBlank="1" showInputMessage="1" sqref="F49 F81 F71" xr:uid="{0617AA5C-3112-4CF5-BAAB-49B7C0E5385A}">
      <formula1>"ある,ない,わからない"</formula1>
    </dataValidation>
    <dataValidation type="list" allowBlank="1" showInputMessage="1" sqref="F74" xr:uid="{0CEDB0CB-F82B-49B6-AB20-7C2C468A8906}">
      <formula1>"〇,　　　"</formula1>
    </dataValidation>
    <dataValidation type="list" allowBlank="1" showInputMessage="1" sqref="F82" xr:uid="{15D88D0D-56B5-4C1B-8187-944B9EB5452A}">
      <formula1>"よく相談・協議する,たまに相談・協議する,相談・協議したことはない"</formula1>
    </dataValidation>
    <dataValidation type="list" allowBlank="1" showInputMessage="1" sqref="F52" xr:uid="{6B9BABD1-8005-404F-BDDA-D9549A811572}">
      <formula1>"十分にある,ある程度はある,あまりない,全くない,わからない"</formula1>
    </dataValidation>
    <dataValidation type="list" allowBlank="1" showInputMessage="1" showErrorMessage="1" sqref="E17" xr:uid="{933A858F-0288-4382-98F3-F9D0BC223F99}">
      <formula1>"北海道・東北,関東,中部,近畿,中国,四国,九州・沖縄"</formula1>
    </dataValidation>
    <dataValidation type="list" allowBlank="1" showInputMessage="1" showErrorMessage="1" sqref="F54:F60" xr:uid="{9BCDB96D-6091-484C-839A-CF971DDC8805}">
      <formula1>"〇,×,わからない　"</formula1>
    </dataValidation>
    <dataValidation type="list" allowBlank="1" showInputMessage="1" sqref="F70" xr:uid="{F5EFD047-22CB-49A5-A4AD-C812826A4F05}">
      <formula1>"はい,いいえ,わからない"</formula1>
    </dataValidation>
    <dataValidation type="list" allowBlank="1" showInputMessage="1" sqref="F69" xr:uid="{B1763CEC-41C7-4060-82A2-E44A0E09281C}">
      <formula1>"位置づけられている⇒Q2-5へ,位置づけられていない⇒Q3-1へ,わからない⇒Q3-1へ"</formula1>
    </dataValidation>
    <dataValidation type="list" allowBlank="1" showInputMessage="1" showErrorMessage="1" sqref="F46:F47 F64:F68" xr:uid="{90E6D8C8-BA48-45C6-920C-876B8033480B}">
      <formula1>"○,　　　"</formula1>
    </dataValidation>
  </dataValidations>
  <pageMargins left="0.59055118110236227" right="0.59055118110236227" top="0.59055118110236227" bottom="0" header="0.31496062992125984" footer="0"/>
  <pageSetup paperSize="9" scale="84" fitToHeight="0" orientation="portrait" cellComments="asDisplayed" r:id="rId1"/>
  <rowBreaks count="3" manualBreakCount="3">
    <brk id="51" max="16383" man="1"/>
    <brk id="84" max="16383" man="1"/>
    <brk id="9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21" r:id="rId4" name="Check Box 373">
              <controlPr defaultSize="0" autoFill="0" autoLine="0" autoPict="0">
                <anchor moveWithCells="1">
                  <from>
                    <xdr:col>1</xdr:col>
                    <xdr:colOff>323850</xdr:colOff>
                    <xdr:row>27</xdr:row>
                    <xdr:rowOff>142875</xdr:rowOff>
                  </from>
                  <to>
                    <xdr:col>1</xdr:col>
                    <xdr:colOff>628650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B747-506C-4290-B355-C593D28CC5E1}">
  <sheetPr codeName="Sheet2">
    <pageSetUpPr fitToPage="1"/>
  </sheetPr>
  <dimension ref="A1:CH2"/>
  <sheetViews>
    <sheetView zoomScale="84" zoomScaleNormal="84" workbookViewId="0">
      <selection activeCell="BX2" sqref="BX2"/>
    </sheetView>
  </sheetViews>
  <sheetFormatPr defaultColWidth="9" defaultRowHeight="13.5"/>
  <cols>
    <col min="1" max="7" width="9" style="1"/>
    <col min="8" max="8" width="9.875" style="1" customWidth="1"/>
    <col min="9" max="19" width="9" style="1"/>
    <col min="20" max="20" width="9.25" style="1" customWidth="1"/>
    <col min="21" max="21" width="12.375" style="1" customWidth="1"/>
    <col min="22" max="22" width="8.625" style="1" customWidth="1"/>
    <col min="23" max="23" width="13.125" style="1" customWidth="1"/>
    <col min="24" max="25" width="9" style="1"/>
    <col min="26" max="26" width="6.125" style="1" customWidth="1"/>
    <col min="27" max="27" width="8.75" style="1" customWidth="1"/>
    <col min="28" max="16384" width="9" style="1"/>
  </cols>
  <sheetData>
    <row r="1" spans="1:86" s="2" customFormat="1" ht="114" customHeight="1">
      <c r="A1" s="15" t="s">
        <v>22</v>
      </c>
      <c r="B1" s="16" t="s">
        <v>134</v>
      </c>
      <c r="C1" s="15" t="s">
        <v>23</v>
      </c>
      <c r="D1" s="15" t="s">
        <v>24</v>
      </c>
      <c r="E1" s="15" t="s">
        <v>25</v>
      </c>
      <c r="F1" s="15" t="s">
        <v>130</v>
      </c>
      <c r="G1" s="15" t="s">
        <v>131</v>
      </c>
      <c r="H1" s="15" t="s">
        <v>132</v>
      </c>
      <c r="I1" s="15" t="s">
        <v>133</v>
      </c>
      <c r="J1" s="15" t="s">
        <v>26</v>
      </c>
      <c r="K1" s="15" t="s">
        <v>9</v>
      </c>
      <c r="L1" s="16" t="s">
        <v>141</v>
      </c>
      <c r="M1" s="16" t="s">
        <v>140</v>
      </c>
      <c r="N1" s="16" t="s">
        <v>142</v>
      </c>
      <c r="O1" s="15" t="s">
        <v>143</v>
      </c>
      <c r="P1" s="17" t="s">
        <v>136</v>
      </c>
      <c r="Q1" s="16" t="s">
        <v>144</v>
      </c>
      <c r="R1" s="16" t="s">
        <v>138</v>
      </c>
      <c r="S1" s="16" t="s">
        <v>139</v>
      </c>
      <c r="T1" s="16" t="s">
        <v>192</v>
      </c>
      <c r="U1" s="18" t="s">
        <v>147</v>
      </c>
      <c r="V1" s="15" t="s">
        <v>193</v>
      </c>
      <c r="W1" s="16" t="s">
        <v>148</v>
      </c>
      <c r="X1" s="16" t="s">
        <v>149</v>
      </c>
      <c r="Y1" s="16" t="s">
        <v>150</v>
      </c>
      <c r="Z1" s="16" t="s">
        <v>151</v>
      </c>
      <c r="AA1" s="16" t="s">
        <v>196</v>
      </c>
      <c r="AB1" s="16" t="s">
        <v>194</v>
      </c>
      <c r="AC1" s="16" t="s">
        <v>195</v>
      </c>
      <c r="AD1" s="16" t="s">
        <v>152</v>
      </c>
      <c r="AE1" s="16" t="s">
        <v>154</v>
      </c>
      <c r="AF1" s="19" t="s">
        <v>191</v>
      </c>
      <c r="AG1" s="16" t="s">
        <v>156</v>
      </c>
      <c r="AH1" s="16" t="s">
        <v>157</v>
      </c>
      <c r="AI1" s="16" t="s">
        <v>158</v>
      </c>
      <c r="AJ1" s="16" t="s">
        <v>159</v>
      </c>
      <c r="AK1" s="15" t="s">
        <v>137</v>
      </c>
      <c r="AL1" s="15" t="s">
        <v>145</v>
      </c>
      <c r="AM1" s="20" t="s">
        <v>155</v>
      </c>
      <c r="AN1" s="20" t="s">
        <v>153</v>
      </c>
      <c r="AO1" s="2" t="s">
        <v>160</v>
      </c>
      <c r="AP1" s="2" t="s">
        <v>161</v>
      </c>
      <c r="AQ1" s="2" t="s">
        <v>162</v>
      </c>
      <c r="AR1" s="2" t="s">
        <v>163</v>
      </c>
      <c r="AS1" s="2" t="s">
        <v>164</v>
      </c>
      <c r="AT1" s="2" t="s">
        <v>165</v>
      </c>
      <c r="AU1" s="2" t="s">
        <v>166</v>
      </c>
      <c r="AV1" s="2" t="s">
        <v>208</v>
      </c>
      <c r="AW1" s="2" t="s">
        <v>174</v>
      </c>
      <c r="AX1" s="2" t="s">
        <v>175</v>
      </c>
      <c r="AY1" s="2" t="s">
        <v>176</v>
      </c>
      <c r="AZ1" s="2" t="s">
        <v>177</v>
      </c>
      <c r="BA1" s="2" t="s">
        <v>178</v>
      </c>
      <c r="BB1" s="2" t="s">
        <v>167</v>
      </c>
      <c r="BC1" s="2" t="s">
        <v>168</v>
      </c>
      <c r="BD1" s="2" t="s">
        <v>169</v>
      </c>
      <c r="BE1" s="2" t="s">
        <v>170</v>
      </c>
      <c r="BF1" s="2" t="s">
        <v>171</v>
      </c>
      <c r="BG1" s="2" t="s">
        <v>172</v>
      </c>
      <c r="BH1" s="2" t="s">
        <v>173</v>
      </c>
      <c r="BI1" s="2" t="s">
        <v>207</v>
      </c>
      <c r="BJ1" s="2" t="s">
        <v>179</v>
      </c>
      <c r="BK1" s="2" t="s">
        <v>180</v>
      </c>
      <c r="BL1" s="2" t="s">
        <v>181</v>
      </c>
      <c r="BM1" s="2" t="s">
        <v>182</v>
      </c>
      <c r="BN1" s="2" t="s">
        <v>183</v>
      </c>
      <c r="BO1" s="2" t="s">
        <v>184</v>
      </c>
      <c r="BP1" s="2" t="s">
        <v>185</v>
      </c>
      <c r="BQ1" s="2" t="s">
        <v>186</v>
      </c>
      <c r="BR1" s="2" t="s">
        <v>187</v>
      </c>
      <c r="BS1" s="2" t="s">
        <v>188</v>
      </c>
      <c r="BT1" s="2" t="s">
        <v>189</v>
      </c>
      <c r="BU1" s="2" t="s">
        <v>190</v>
      </c>
      <c r="BV1" s="2" t="s">
        <v>206</v>
      </c>
      <c r="BW1" s="2" t="s">
        <v>214</v>
      </c>
      <c r="BX1" s="2" t="s">
        <v>215</v>
      </c>
      <c r="BY1" s="2" t="s">
        <v>213</v>
      </c>
      <c r="BZ1" s="2" t="s">
        <v>197</v>
      </c>
      <c r="CA1" s="2" t="s">
        <v>198</v>
      </c>
      <c r="CB1" s="2" t="s">
        <v>199</v>
      </c>
      <c r="CC1" s="2" t="s">
        <v>200</v>
      </c>
      <c r="CD1" s="2" t="s">
        <v>201</v>
      </c>
      <c r="CE1" s="2" t="s">
        <v>202</v>
      </c>
      <c r="CF1" s="2" t="s">
        <v>203</v>
      </c>
      <c r="CG1" s="2" t="s">
        <v>204</v>
      </c>
      <c r="CH1" s="2" t="s">
        <v>205</v>
      </c>
    </row>
    <row r="2" spans="1:86" s="3" customFormat="1" ht="92.25" customHeight="1">
      <c r="A2" s="21">
        <f>申込書!F105</f>
        <v>0</v>
      </c>
      <c r="B2" s="22"/>
      <c r="C2" s="22"/>
      <c r="D2" s="21"/>
      <c r="E2" s="21"/>
      <c r="F2" s="21">
        <f>申込書!E15</f>
        <v>0</v>
      </c>
      <c r="G2" s="21">
        <f>申込書!E16</f>
        <v>0</v>
      </c>
      <c r="H2" s="21">
        <f>申込書!E17</f>
        <v>0</v>
      </c>
      <c r="I2" s="21">
        <f>申込書!E18</f>
        <v>0</v>
      </c>
      <c r="J2" s="21">
        <f>申込書!E19</f>
        <v>0</v>
      </c>
      <c r="K2" s="21">
        <f>申込書!E20</f>
        <v>0</v>
      </c>
      <c r="L2" s="21">
        <f>申込書!E21</f>
        <v>0</v>
      </c>
      <c r="M2" s="21">
        <f>IF(申込書!E22="その他（こちらの欄に詳細を記載→）", 申込書!F22, 申込書!E22)</f>
        <v>0</v>
      </c>
      <c r="N2" s="21">
        <f>申込書!E23</f>
        <v>0</v>
      </c>
      <c r="O2" s="21">
        <f>申込書!E24</f>
        <v>0</v>
      </c>
      <c r="P2" s="21">
        <f>申込書!E25</f>
        <v>0</v>
      </c>
      <c r="Q2" s="21">
        <f>申込書!E26</f>
        <v>0</v>
      </c>
      <c r="R2" s="21" t="str">
        <f>IF(申込書!$S$29=TRUE, "希望しない", "")</f>
        <v/>
      </c>
      <c r="S2" s="21">
        <f>申込書!C31</f>
        <v>0</v>
      </c>
      <c r="T2" s="21" t="str">
        <f>_xlfn.TEXTJOIN(",",TRUE,IF(申込書!$F$38="ある",1,""))</f>
        <v/>
      </c>
      <c r="U2" s="21" t="str">
        <f>_xlfn.TEXTJOIN(",", TRUE, IF(申込書!$F$40="〇", 1, ""), IF(申込書!$F$41="〇", 2, ""), IF(申込書!$F$42="〇", 3, ""), IF(申込書!$F$43="〇", 4, ""), IF(申込書!$F$44="〇", 5, ""), IF(申込書!$F$45="〇", 6, ""), IF(申込書!$F$46="〇", 7, ""), IF(申込書!$F$47="〇", 8, ""))</f>
        <v/>
      </c>
      <c r="V2" s="21" t="str">
        <f>_xlfn.TEXTJOIN(",",TRUE,IF(申込書!$F$49="ある",1,""))</f>
        <v/>
      </c>
      <c r="W2" s="21">
        <f>申込書!C51</f>
        <v>0</v>
      </c>
      <c r="X2" s="21">
        <f>申込書!F52</f>
        <v>0</v>
      </c>
      <c r="Y2" s="21" t="str">
        <f>_xlfn.TEXTJOIN(",",TRUE,IF(申込書!$F$54="〇",1,""),IF(申込書!$F$56="〇",3,""),IF(申込書!$F$57="〇",4,""),IF(申込書!$F$58="〇",5,""),IF(申込書!$F$59="〇",6,""),IF(申込書!$F$60="〇",7,""),IF(申込書!$F$61="〇",8,""))</f>
        <v/>
      </c>
      <c r="Z2" s="21" t="str">
        <f>_xlfn.TEXTJOIN(",", TRUE, IF(申込書!$F$64="〇", 1, ""), IF(申込書!$F$65="〇", 2, ""), IF(申込書!$F$66="〇", 3, ""), IF(申込書!$F$67="〇", 4, ""), IF(申込書!$F$68="〇", 5, ""))</f>
        <v/>
      </c>
      <c r="AA2" s="21" t="str">
        <f>_xlfn.TEXTJOIN(",",TRUE,IF(申込書!$F$69="位置づけられている⇒Q2-5へ",1,""))</f>
        <v/>
      </c>
      <c r="AB2" s="21" t="str">
        <f>_xlfn.TEXTJOIN(",",TRUE,IF(申込書!$F$70="はい",1,""))</f>
        <v/>
      </c>
      <c r="AC2" s="21" t="str">
        <f>_xlfn.TEXTJOIN(",",TRUE,IF(申込書!$F$71="ある",1,""))</f>
        <v/>
      </c>
      <c r="AD2" s="21" t="str">
        <f>_xlfn.TEXTJOIN(",", TRUE, IF(申込書!$F$73="〇", 1, ""), IF(申込書!$F$74="〇", 2, ""), IF(申込書!$F$75="〇", 3, ""), IF(申込書!$F$76="〇", 4, ""), IF(申込書!$F$77="〇", 5, ""), IF(申込書!$F$78="〇", 6, ""), IF(申込書!$F$79="〇", 7, ""))</f>
        <v/>
      </c>
      <c r="AE2" s="21">
        <f>申込書!G74</f>
        <v>0</v>
      </c>
      <c r="AF2" s="21">
        <f>IF(申込書!F81="ある",1,0)</f>
        <v>0</v>
      </c>
      <c r="AG2" s="21">
        <f>申込書!F82</f>
        <v>0</v>
      </c>
      <c r="AH2" s="21">
        <f>申込書!C84</f>
        <v>0</v>
      </c>
      <c r="AI2" s="21" t="str">
        <f>_xlfn.TEXTJOIN(",", TRUE, IF(申込書!$F$86="〇", 1, ""), IF(申込書!$F$87="〇", 2, ""), IF(申込書!$F$88="〇", 3, ""), IF(申込書!$F$89="〇", 4, ""), IF(申込書!$F$90="〇", 5, ""), IF(申込書!$F$91="〇", 6, ""), IF(申込書!$F$92="〇", 7, ""), IF(申込書!$F$93="〇", 8, ""), IF(申込書!$F$94="〇", 9, ""))</f>
        <v/>
      </c>
      <c r="AJ2" s="21">
        <f>申込書!C97</f>
        <v>0</v>
      </c>
      <c r="AK2" s="21">
        <f>申込書!C48</f>
        <v>0</v>
      </c>
      <c r="AL2" s="21">
        <f>申込書!C62</f>
        <v>0</v>
      </c>
      <c r="AM2" s="3">
        <f>申込書!C80</f>
        <v>0</v>
      </c>
      <c r="AN2" s="3">
        <f>申込書!C95</f>
        <v>0</v>
      </c>
      <c r="AO2" s="3">
        <f>IF(申込書!F40="〇",1,0)</f>
        <v>0</v>
      </c>
      <c r="AP2" s="3">
        <f>IF(申込書!F41="〇",1,0)</f>
        <v>0</v>
      </c>
      <c r="AQ2" s="3">
        <f>IF(申込書!F42="〇",1,0)</f>
        <v>0</v>
      </c>
      <c r="AR2" s="3">
        <f>IF(申込書!F43="〇",1,0)</f>
        <v>0</v>
      </c>
      <c r="AS2" s="3">
        <f>IF(申込書!F44="〇",1,0)</f>
        <v>0</v>
      </c>
      <c r="AT2" s="3">
        <f>IF(申込書!F45="〇",1,0)</f>
        <v>0</v>
      </c>
      <c r="AU2" s="3">
        <f>IF(申込書!E46="〇",1,0)</f>
        <v>0</v>
      </c>
      <c r="AV2" s="3">
        <f>IF(申込書!F47="〇",1,0)</f>
        <v>0</v>
      </c>
      <c r="AW2" s="3">
        <f>IF(申込書!F52="十分にある",1,0)</f>
        <v>0</v>
      </c>
      <c r="AX2" s="3">
        <f>IF(申込書!F52="ある程度はある",1,0)</f>
        <v>0</v>
      </c>
      <c r="AY2" s="3">
        <f>IF(申込書!F52="あまりない",1,0)</f>
        <v>0</v>
      </c>
      <c r="AZ2" s="3">
        <f>IF(申込書!F52="全くない",1,0)</f>
        <v>0</v>
      </c>
      <c r="BA2" s="3">
        <f>IF(申込書!F52="わからない",1,0)</f>
        <v>0</v>
      </c>
      <c r="BB2" s="3">
        <f>IF(申込書!F54="〇",1,0)</f>
        <v>0</v>
      </c>
      <c r="BC2" s="3">
        <f>IF(申込書!F55="〇",1,0)</f>
        <v>0</v>
      </c>
      <c r="BD2" s="3">
        <f>IF(申込書!F56="〇",1,0)</f>
        <v>0</v>
      </c>
      <c r="BE2" s="3">
        <f>IF(申込書!F57="〇",1,0)</f>
        <v>0</v>
      </c>
      <c r="BF2" s="3">
        <f>IF(申込書!F58="〇",1,0)</f>
        <v>0</v>
      </c>
      <c r="BG2" s="3">
        <f>IF(申込書!F59="〇",1,0)</f>
        <v>0</v>
      </c>
      <c r="BH2" s="3">
        <f>IF(申込書!E60="〇",1,0)</f>
        <v>0</v>
      </c>
      <c r="BI2" s="3">
        <f>IF(申込書!F61="〇",1,0)</f>
        <v>0</v>
      </c>
      <c r="BJ2" s="3">
        <f>IF(申込書!F64="〇",1,0)</f>
        <v>0</v>
      </c>
      <c r="BK2" s="3">
        <f>IF(申込書!F65="〇",1,0)</f>
        <v>0</v>
      </c>
      <c r="BL2" s="3">
        <f>IF(申込書!F66="〇",1,0)</f>
        <v>0</v>
      </c>
      <c r="BM2" s="3">
        <f>IF(申込書!F67="〇",1,0)</f>
        <v>0</v>
      </c>
      <c r="BN2" s="3">
        <f>IF(申込書!F68="〇",1,0)</f>
        <v>0</v>
      </c>
      <c r="BO2" s="3">
        <f>IF(申込書!Q70="はい",1,0)</f>
        <v>0</v>
      </c>
      <c r="BP2" s="3">
        <f>IF(申込書!F73="〇",1,0)</f>
        <v>0</v>
      </c>
      <c r="BQ2" s="3">
        <f>IF(申込書!F74="〇",1,0)</f>
        <v>0</v>
      </c>
      <c r="BR2" s="3">
        <f>IF(申込書!F75="〇",1,0)</f>
        <v>0</v>
      </c>
      <c r="BS2" s="3">
        <f>IF(申込書!F76="〇",1,0)</f>
        <v>0</v>
      </c>
      <c r="BT2" s="3">
        <f>IF(申込書!F77="〇",1,0)</f>
        <v>0</v>
      </c>
      <c r="BU2" s="3">
        <f>IF(申込書!E78="〇",1,0)</f>
        <v>0</v>
      </c>
      <c r="BV2" s="3">
        <f>IF(申込書!F79="〇",1,0)</f>
        <v>0</v>
      </c>
      <c r="BW2" s="3">
        <f>IF(申込書!F82="よく相談・協議する",1,0)</f>
        <v>0</v>
      </c>
      <c r="BX2" s="3">
        <f>IF(申込書!F82="たまに相談・協議する",1,0)</f>
        <v>0</v>
      </c>
      <c r="BY2" s="3">
        <f>IF(申込書!F82="相談・協議したことはない",1,0)</f>
        <v>0</v>
      </c>
      <c r="BZ2" s="3">
        <f>IF(申込書!F86="〇",1,0)</f>
        <v>0</v>
      </c>
      <c r="CA2" s="3">
        <f>IF(申込書!F87="〇",1,0)</f>
        <v>0</v>
      </c>
      <c r="CB2" s="3">
        <f>IF(申込書!F88="〇",1,0)</f>
        <v>0</v>
      </c>
      <c r="CC2" s="3">
        <f>IF(申込書!F89="〇",1,0)</f>
        <v>0</v>
      </c>
      <c r="CD2" s="3">
        <f>IF(申込書!F90="〇",1,0)</f>
        <v>0</v>
      </c>
      <c r="CE2" s="3">
        <f>IF(申込書!F91="〇",1,0)</f>
        <v>0</v>
      </c>
      <c r="CF2" s="3">
        <f>IF(申込書!F92="〇",1,0)</f>
        <v>0</v>
      </c>
      <c r="CG2" s="3">
        <f>IF(申込書!F93="〇",1,0)</f>
        <v>0</v>
      </c>
      <c r="CH2" s="3">
        <f>IF(申込書!F94="〇",1,0)</f>
        <v>0</v>
      </c>
    </row>
  </sheetData>
  <phoneticPr fontId="1"/>
  <pageMargins left="0.7" right="0.7" top="0.75" bottom="0.75" header="0.3" footer="0.3"/>
  <pageSetup paperSize="9" scale="1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6d3e21-5265-44f3-89fd-5056eac1c002">
      <Terms xmlns="http://schemas.microsoft.com/office/infopath/2007/PartnerControls"/>
    </lcf76f155ced4ddcb4097134ff3c332f>
    <TaxCatchAll xmlns="cc1336fe-3c93-4024-bc8f-8baf18c53ad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763AC42AB85D4CB81895DA41BCAFBC" ma:contentTypeVersion="16" ma:contentTypeDescription="新しいドキュメントを作成します。" ma:contentTypeScope="" ma:versionID="30186bb472434258d12b784604157cf1">
  <xsd:schema xmlns:xsd="http://www.w3.org/2001/XMLSchema" xmlns:xs="http://www.w3.org/2001/XMLSchema" xmlns:p="http://schemas.microsoft.com/office/2006/metadata/properties" xmlns:ns2="ac6d3e21-5265-44f3-89fd-5056eac1c002" xmlns:ns3="cc1336fe-3c93-4024-bc8f-8baf18c53ad0" targetNamespace="http://schemas.microsoft.com/office/2006/metadata/properties" ma:root="true" ma:fieldsID="56a1e12c8518938a315a9d3f2de09cb3" ns2:_="" ns3:_="">
    <xsd:import namespace="ac6d3e21-5265-44f3-89fd-5056eac1c002"/>
    <xsd:import namespace="cc1336fe-3c93-4024-bc8f-8baf18c53a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d3e21-5265-44f3-89fd-5056eac1c0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95e4b95-5692-49e1-b8b9-1c64b03933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336fe-3c93-4024-bc8f-8baf18c53ad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0243f45-1f23-494b-a1a1-c2113120e2d4}" ma:internalName="TaxCatchAll" ma:showField="CatchAllData" ma:web="cc1336fe-3c93-4024-bc8f-8baf18c53a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9AC5BF-D888-4CE2-AC57-148B08E48E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B3D56C-EA66-46C0-B587-E1ABE85F3FE7}">
  <ds:schemaRefs>
    <ds:schemaRef ds:uri="http://schemas.microsoft.com/office/2006/metadata/properties"/>
    <ds:schemaRef ds:uri="http://schemas.microsoft.com/office/infopath/2007/PartnerControls"/>
    <ds:schemaRef ds:uri="ac6d3e21-5265-44f3-89fd-5056eac1c002"/>
    <ds:schemaRef ds:uri="cc1336fe-3c93-4024-bc8f-8baf18c53ad0"/>
  </ds:schemaRefs>
</ds:datastoreItem>
</file>

<file path=customXml/itemProps3.xml><?xml version="1.0" encoding="utf-8"?>
<ds:datastoreItem xmlns:ds="http://schemas.openxmlformats.org/officeDocument/2006/customXml" ds:itemID="{3D0E2E0F-F636-4452-8699-15A39C7E9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6d3e21-5265-44f3-89fd-5056eac1c002"/>
    <ds:schemaRef ds:uri="cc1336fe-3c93-4024-bc8f-8baf18c53a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吸い出し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古俣樹</dc:creator>
  <cp:lastModifiedBy>山田 真理</cp:lastModifiedBy>
  <cp:lastPrinted>2026-06-19T05:54:15Z</cp:lastPrinted>
  <dcterms:created xsi:type="dcterms:W3CDTF">2015-04-17T01:51:12Z</dcterms:created>
  <dcterms:modified xsi:type="dcterms:W3CDTF">2026-06-22T09:18:45Z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0x010100A9763AC42AB85D4CB81895DA41BCAFBC</vt:lpwstr>
  </property>
  <property fmtid="{D5CDD505-2E9C-101B-9397-08002B2CF9AE}" pid="3" name="MediaServiceImageTags">
    <vt:lpwstr/>
  </property>
</Properties>
</file>